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270" windowHeight="4545" activeTab="2"/>
  </bookViews>
  <sheets>
    <sheet name="Bieu II.1" sheetId="140" r:id="rId1"/>
    <sheet name="Bieu II.2" sheetId="135" r:id="rId2"/>
    <sheet name="Bieu II.5 cua BQLKKTTV" sheetId="141" r:id="rId3"/>
    <sheet name="00000000" sheetId="14" state="veryHidden" r:id="rId4"/>
    <sheet name="10000000" sheetId="15" state="veryHidden" r:id="rId5"/>
    <sheet name="20000000" sheetId="16" state="veryHidden" r:id="rId6"/>
    <sheet name="30000000" sheetId="17" state="veryHidden" r:id="rId7"/>
    <sheet name="40000000" sheetId="18" state="veryHidden" r:id="rId8"/>
    <sheet name="50000000" sheetId="19" state="veryHidden" r:id="rId9"/>
    <sheet name="60000000" sheetId="20" state="veryHidden" r:id="rId10"/>
    <sheet name="70000000" sheetId="22" state="veryHidden" r:id="rId11"/>
    <sheet name="80000000" sheetId="29" state="veryHidden" r:id="rId12"/>
  </sheets>
  <definedNames>
    <definedName name="_1" localSheetId="2">#REF!</definedName>
    <definedName name="_1">#REF!</definedName>
    <definedName name="_1000A01">#N/A</definedName>
    <definedName name="_2" localSheetId="2">#REF!</definedName>
    <definedName name="_2">#REF!</definedName>
    <definedName name="_cao1" localSheetId="2">#REF!</definedName>
    <definedName name="_cao1">#REF!</definedName>
    <definedName name="_cao2" localSheetId="2">#REF!</definedName>
    <definedName name="_cao2">#REF!</definedName>
    <definedName name="_cao3" localSheetId="2">#REF!</definedName>
    <definedName name="_cao3">#REF!</definedName>
    <definedName name="_cao4" localSheetId="2">#REF!</definedName>
    <definedName name="_cao4">#REF!</definedName>
    <definedName name="_cao5" localSheetId="2">#REF!</definedName>
    <definedName name="_cao5">#REF!</definedName>
    <definedName name="_cao6" localSheetId="2">#REF!</definedName>
    <definedName name="_cao6">#REF!</definedName>
    <definedName name="_CON1" localSheetId="2">#REF!</definedName>
    <definedName name="_CON1">#REF!</definedName>
    <definedName name="_CON2" localSheetId="2">#REF!</definedName>
    <definedName name="_CON2">#REF!</definedName>
    <definedName name="_dai1" localSheetId="2">#REF!</definedName>
    <definedName name="_dai1">#REF!</definedName>
    <definedName name="_dai2" localSheetId="2">#REF!</definedName>
    <definedName name="_dai2">#REF!</definedName>
    <definedName name="_dai3" localSheetId="2">#REF!</definedName>
    <definedName name="_dai3">#REF!</definedName>
    <definedName name="_dai4" localSheetId="2">#REF!</definedName>
    <definedName name="_dai4">#REF!</definedName>
    <definedName name="_dai5" localSheetId="2">#REF!</definedName>
    <definedName name="_dai5">#REF!</definedName>
    <definedName name="_dai6" localSheetId="2">#REF!</definedName>
    <definedName name="_dai6">#REF!</definedName>
    <definedName name="_dan1" localSheetId="2">#REF!</definedName>
    <definedName name="_dan1">#REF!</definedName>
    <definedName name="_dan2" localSheetId="2">#REF!</definedName>
    <definedName name="_dan2">#REF!</definedName>
    <definedName name="_Fill" localSheetId="2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NET2" localSheetId="2">#REF!</definedName>
    <definedName name="_NET2">#REF!</definedName>
    <definedName name="_Order1" hidden="1">255</definedName>
    <definedName name="_Order2" hidden="1">255</definedName>
    <definedName name="_phi10" localSheetId="2">#REF!</definedName>
    <definedName name="_phi10">#REF!</definedName>
    <definedName name="_phi12" localSheetId="2">#REF!</definedName>
    <definedName name="_phi12">#REF!</definedName>
    <definedName name="_phi14" localSheetId="2">#REF!</definedName>
    <definedName name="_phi14">#REF!</definedName>
    <definedName name="_phi16" localSheetId="2">#REF!</definedName>
    <definedName name="_phi16">#REF!</definedName>
    <definedName name="_phi18" localSheetId="2">#REF!</definedName>
    <definedName name="_phi18">#REF!</definedName>
    <definedName name="_phi20" localSheetId="2">#REF!</definedName>
    <definedName name="_phi20">#REF!</definedName>
    <definedName name="_phi22" localSheetId="2">#REF!</definedName>
    <definedName name="_phi22">#REF!</definedName>
    <definedName name="_phi25" localSheetId="2">#REF!</definedName>
    <definedName name="_phi25">#REF!</definedName>
    <definedName name="_phi28" localSheetId="2">#REF!</definedName>
    <definedName name="_phi28">#REF!</definedName>
    <definedName name="_phi6" localSheetId="2">#REF!</definedName>
    <definedName name="_phi6">#REF!</definedName>
    <definedName name="_phi8" localSheetId="2">#REF!</definedName>
    <definedName name="_phi8">#REF!</definedName>
    <definedName name="_slg1" localSheetId="2">#REF!</definedName>
    <definedName name="_slg1">#REF!</definedName>
    <definedName name="_slg2" localSheetId="2">#REF!</definedName>
    <definedName name="_slg2">#REF!</definedName>
    <definedName name="_slg3" localSheetId="2">#REF!</definedName>
    <definedName name="_slg3">#REF!</definedName>
    <definedName name="_slg4" localSheetId="2">#REF!</definedName>
    <definedName name="_slg4">#REF!</definedName>
    <definedName name="_slg5" localSheetId="2">#REF!</definedName>
    <definedName name="_slg5">#REF!</definedName>
    <definedName name="_slg6" localSheetId="2">#REF!</definedName>
    <definedName name="_slg6">#REF!</definedName>
    <definedName name="_Sort" localSheetId="1" hidden="1">#REF!</definedName>
    <definedName name="_Sort" localSheetId="2" hidden="1">#REF!</definedName>
    <definedName name="_Sort" hidden="1">#REF!</definedName>
    <definedName name="A" localSheetId="2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 localSheetId="2">#REF!</definedName>
    <definedName name="AA">#REF!</definedName>
    <definedName name="All_Item" localSheetId="2">#REF!</definedName>
    <definedName name="All_Item">#REF!</definedName>
    <definedName name="ALPIN">#N/A</definedName>
    <definedName name="ALPJYOU">#N/A</definedName>
    <definedName name="ALPTOI">#N/A</definedName>
    <definedName name="bangchu" localSheetId="2">#REF!</definedName>
    <definedName name="bangchu">#REF!</definedName>
    <definedName name="BB" localSheetId="2">#REF!</definedName>
    <definedName name="BB">#REF!</definedName>
    <definedName name="bengam" localSheetId="2">#REF!</definedName>
    <definedName name="bengam">#REF!</definedName>
    <definedName name="benuoc" localSheetId="2">#REF!</definedName>
    <definedName name="benuoc">#REF!</definedName>
    <definedName name="BOQ" localSheetId="2">#REF!</definedName>
    <definedName name="BOQ">#REF!</definedName>
    <definedName name="bot" localSheetId="1">#REF!</definedName>
    <definedName name="bot" localSheetId="2">#REF!</definedName>
    <definedName name="bot">#REF!</definedName>
    <definedName name="BVCISUMMARY" localSheetId="2">#REF!</definedName>
    <definedName name="BVCISUMMARY">#REF!</definedName>
    <definedName name="cao" localSheetId="2">#REF!</definedName>
    <definedName name="cao">#REF!</definedName>
    <definedName name="Category_All" localSheetId="2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c" localSheetId="2">#REF!</definedName>
    <definedName name="coc">#REF!</definedName>
    <definedName name="cocbtct" localSheetId="2">#REF!</definedName>
    <definedName name="cocbtct">#REF!</definedName>
    <definedName name="cocot" localSheetId="2">#REF!</definedName>
    <definedName name="cocot">#REF!</definedName>
    <definedName name="cocott" localSheetId="2">#REF!</definedName>
    <definedName name="cocott">#REF!</definedName>
    <definedName name="COMMON" localSheetId="2">#REF!</definedName>
    <definedName name="COMMON">#REF!</definedName>
    <definedName name="comong" localSheetId="2">#REF!</definedName>
    <definedName name="comong">#REF!</definedName>
    <definedName name="CON_EQP_COS" localSheetId="2">#REF!</definedName>
    <definedName name="CON_EQP_COS">#REF!</definedName>
    <definedName name="CON_EQP_COST" localSheetId="2">#REF!</definedName>
    <definedName name="CON_EQP_COST">#REF!</definedName>
    <definedName name="congbengam" localSheetId="2">#REF!</definedName>
    <definedName name="congbengam">#REF!</definedName>
    <definedName name="congbenuoc" localSheetId="2">#REF!</definedName>
    <definedName name="congbenuoc">#REF!</definedName>
    <definedName name="congcoc" localSheetId="2">#REF!</definedName>
    <definedName name="congcoc">#REF!</definedName>
    <definedName name="congcocot" localSheetId="2">#REF!</definedName>
    <definedName name="congcocot">#REF!</definedName>
    <definedName name="congcocott" localSheetId="2">#REF!</definedName>
    <definedName name="congcocott">#REF!</definedName>
    <definedName name="congcomong" localSheetId="2">#REF!</definedName>
    <definedName name="congcomong">#REF!</definedName>
    <definedName name="congcottron" localSheetId="2">#REF!</definedName>
    <definedName name="congcottron">#REF!</definedName>
    <definedName name="congcotvuong" localSheetId="2">#REF!</definedName>
    <definedName name="congcotvuong">#REF!</definedName>
    <definedName name="congdam" localSheetId="2">#REF!</definedName>
    <definedName name="congdam">#REF!</definedName>
    <definedName name="congdan1" localSheetId="2">#REF!</definedName>
    <definedName name="congdan1">#REF!</definedName>
    <definedName name="congdan2" localSheetId="2">#REF!</definedName>
    <definedName name="congdan2">#REF!</definedName>
    <definedName name="congdandusan" localSheetId="2">#REF!</definedName>
    <definedName name="congdandusan">#REF!</definedName>
    <definedName name="conglanhto" localSheetId="2">#REF!</definedName>
    <definedName name="conglanhto">#REF!</definedName>
    <definedName name="congmong" localSheetId="2">#REF!</definedName>
    <definedName name="congmong">#REF!</definedName>
    <definedName name="congmongbang" localSheetId="2">#REF!</definedName>
    <definedName name="congmongbang">#REF!</definedName>
    <definedName name="congmongdon" localSheetId="2">#REF!</definedName>
    <definedName name="congmongdon">#REF!</definedName>
    <definedName name="congpanen" localSheetId="2">#REF!</definedName>
    <definedName name="congpanen">#REF!</definedName>
    <definedName name="congsan" localSheetId="2">#REF!</definedName>
    <definedName name="congsan">#REF!</definedName>
    <definedName name="congthang" localSheetId="2">#REF!</definedName>
    <definedName name="congthang">#REF!</definedName>
    <definedName name="CONST_EQ" localSheetId="2">#REF!</definedName>
    <definedName name="CONST_EQ">#REF!</definedName>
    <definedName name="cottron" localSheetId="2">#REF!</definedName>
    <definedName name="cottron">#REF!</definedName>
    <definedName name="cotvuong" localSheetId="2">#REF!</definedName>
    <definedName name="cotvuong">#REF!</definedName>
    <definedName name="COVER" localSheetId="2">#REF!</definedName>
    <definedName name="COVER">#REF!</definedName>
    <definedName name="CRITINST" localSheetId="2">#REF!</definedName>
    <definedName name="CRITINST">#REF!</definedName>
    <definedName name="CRITPURC" localSheetId="2">#REF!</definedName>
    <definedName name="CRITPURC">#REF!</definedName>
    <definedName name="CS_10" localSheetId="2">#REF!</definedName>
    <definedName name="CS_10">#REF!</definedName>
    <definedName name="CS_100" localSheetId="2">#REF!</definedName>
    <definedName name="CS_100">#REF!</definedName>
    <definedName name="CS_10S" localSheetId="2">#REF!</definedName>
    <definedName name="CS_10S">#REF!</definedName>
    <definedName name="CS_120" localSheetId="2">#REF!</definedName>
    <definedName name="CS_120">#REF!</definedName>
    <definedName name="CS_140" localSheetId="2">#REF!</definedName>
    <definedName name="CS_140">#REF!</definedName>
    <definedName name="CS_160" localSheetId="2">#REF!</definedName>
    <definedName name="CS_160">#REF!</definedName>
    <definedName name="CS_20" localSheetId="2">#REF!</definedName>
    <definedName name="CS_20">#REF!</definedName>
    <definedName name="CS_30" localSheetId="2">#REF!</definedName>
    <definedName name="CS_30">#REF!</definedName>
    <definedName name="CS_40" localSheetId="2">#REF!</definedName>
    <definedName name="CS_40">#REF!</definedName>
    <definedName name="CS_40S" localSheetId="2">#REF!</definedName>
    <definedName name="CS_40S">#REF!</definedName>
    <definedName name="CS_5S" localSheetId="2">#REF!</definedName>
    <definedName name="CS_5S">#REF!</definedName>
    <definedName name="CS_60" localSheetId="2">#REF!</definedName>
    <definedName name="CS_60">#REF!</definedName>
    <definedName name="CS_80" localSheetId="2">#REF!</definedName>
    <definedName name="CS_80">#REF!</definedName>
    <definedName name="CS_80S" localSheetId="2">#REF!</definedName>
    <definedName name="CS_80S">#REF!</definedName>
    <definedName name="CS_STD" localSheetId="2">#REF!</definedName>
    <definedName name="CS_STD">#REF!</definedName>
    <definedName name="CS_XS" localSheetId="2">#REF!</definedName>
    <definedName name="CS_XS">#REF!</definedName>
    <definedName name="CS_XXS" localSheetId="2">#REF!</definedName>
    <definedName name="CS_XXS">#REF!</definedName>
    <definedName name="CURRENCY" localSheetId="2">#REF!</definedName>
    <definedName name="CURRENCY">#REF!</definedName>
    <definedName name="D_7101A_B" localSheetId="2">#REF!</definedName>
    <definedName name="D_7101A_B">#REF!</definedName>
    <definedName name="dam" localSheetId="2">#REF!</definedName>
    <definedName name="dam">#REF!</definedName>
    <definedName name="danducsan" localSheetId="2">#REF!</definedName>
    <definedName name="danducsan">#REF!</definedName>
    <definedName name="_xlnm.Database" localSheetId="1">#REF!</definedName>
    <definedName name="_xlnm.Database" localSheetId="2">#REF!</definedName>
    <definedName name="_xlnm.Database">#REF!</definedName>
    <definedName name="di" localSheetId="1">#REF!</definedName>
    <definedName name="di" localSheetId="2">#REF!</definedName>
    <definedName name="di">#REF!</definedName>
    <definedName name="dientichck" localSheetId="2">#REF!</definedName>
    <definedName name="dientichck">#REF!</definedName>
    <definedName name="doan1" localSheetId="2">#REF!</definedName>
    <definedName name="doan1">#REF!</definedName>
    <definedName name="doan2" localSheetId="2">#REF!</definedName>
    <definedName name="doan2">#REF!</definedName>
    <definedName name="doan3" localSheetId="2">#REF!</definedName>
    <definedName name="doan3">#REF!</definedName>
    <definedName name="doan4" localSheetId="2">#REF!</definedName>
    <definedName name="doan4">#REF!</definedName>
    <definedName name="doan5" localSheetId="2">#REF!</definedName>
    <definedName name="doan5">#REF!</definedName>
    <definedName name="doan6" localSheetId="2">#REF!</definedName>
    <definedName name="doan6">#REF!</definedName>
    <definedName name="Document_array" localSheetId="1">{"Cap phoi Cat vang.xls","Sheet1"}</definedName>
    <definedName name="Document_array" localSheetId="2">{"Cap phoi Cat vang.xls","Sheet1"}</definedName>
    <definedName name="Document_array">{"Cap phoi Cat vang.xls","Sheet1"}</definedName>
    <definedName name="DSUMDATA">#REF!</definedName>
    <definedName name="dt" localSheetId="1">#REF!</definedName>
    <definedName name="dt" localSheetId="2">#REF!</definedName>
    <definedName name="dt">#REF!</definedName>
    <definedName name="dtich1" localSheetId="2">#REF!</definedName>
    <definedName name="dtich1">#REF!</definedName>
    <definedName name="dtich2" localSheetId="2">#REF!</definedName>
    <definedName name="dtich2">#REF!</definedName>
    <definedName name="dtich3" localSheetId="2">#REF!</definedName>
    <definedName name="dtich3">#REF!</definedName>
    <definedName name="dtich4" localSheetId="2">#REF!</definedName>
    <definedName name="dtich4">#REF!</definedName>
    <definedName name="dtich5" localSheetId="2">#REF!</definedName>
    <definedName name="dtich5">#REF!</definedName>
    <definedName name="dtich6" localSheetId="2">#REF!</definedName>
    <definedName name="dtich6">#REF!</definedName>
    <definedName name="du" localSheetId="1">#REF!</definedName>
    <definedName name="du" localSheetId="2">#REF!</definedName>
    <definedName name="du">#REF!</definedName>
    <definedName name="End_1" localSheetId="2">#REF!</definedName>
    <definedName name="End_1">#REF!</definedName>
    <definedName name="End_10" localSheetId="2">#REF!</definedName>
    <definedName name="End_10">#REF!</definedName>
    <definedName name="End_11" localSheetId="2">#REF!</definedName>
    <definedName name="End_11">#REF!</definedName>
    <definedName name="End_12" localSheetId="2">#REF!</definedName>
    <definedName name="End_12">#REF!</definedName>
    <definedName name="End_13" localSheetId="2">#REF!</definedName>
    <definedName name="End_13">#REF!</definedName>
    <definedName name="End_2" localSheetId="2">#REF!</definedName>
    <definedName name="End_2">#REF!</definedName>
    <definedName name="End_3" localSheetId="2">#REF!</definedName>
    <definedName name="End_3">#REF!</definedName>
    <definedName name="End_4" localSheetId="2">#REF!</definedName>
    <definedName name="End_4">#REF!</definedName>
    <definedName name="End_5" localSheetId="2">#REF!</definedName>
    <definedName name="End_5">#REF!</definedName>
    <definedName name="End_6" localSheetId="2">#REF!</definedName>
    <definedName name="End_6">#REF!</definedName>
    <definedName name="End_7" localSheetId="2">#REF!</definedName>
    <definedName name="End_7">#REF!</definedName>
    <definedName name="End_8" localSheetId="2">#REF!</definedName>
    <definedName name="End_8">#REF!</definedName>
    <definedName name="End_9" localSheetId="2">#REF!</definedName>
    <definedName name="End_9">#REF!</definedName>
    <definedName name="_xlnm.Extract" localSheetId="2">#REF!</definedName>
    <definedName name="_xlnm.Extract">#REF!</definedName>
    <definedName name="FACTOR" localSheetId="2">#REF!</definedName>
    <definedName name="FACTOR">#REF!</definedName>
    <definedName name="fasdf" localSheetId="2">{"Cap phoi Cat vang.xls","Sheet1"}</definedName>
    <definedName name="fasdf">{"Cap phoi Cat vang.xls","Sheet1"}</definedName>
    <definedName name="fgsdfg" localSheetId="2" hidden="1">{"'Sheet1'!$L$16"}</definedName>
    <definedName name="fgsdfg" hidden="1">{"'Sheet1'!$L$16"}</definedName>
    <definedName name="gao" localSheetId="1">#REF!</definedName>
    <definedName name="gao" localSheetId="2">#REF!</definedName>
    <definedName name="gao">#REF!</definedName>
    <definedName name="gfd" localSheetId="1">'Bieu II.2'!$A$2:$C$16</definedName>
    <definedName name="ggfsd" localSheetId="2" hidden="1">{"'Sheet1'!$L$16"}</definedName>
    <definedName name="ggfsd" hidden="1">{"'Sheet1'!$L$16"}</definedName>
    <definedName name="HOME_MANP" localSheetId="2">#REF!</definedName>
    <definedName name="HOME_MANP">#REF!</definedName>
    <definedName name="HOMEOFFICE_COST" localSheetId="2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 localSheetId="2">#REF!</definedName>
    <definedName name="IND_LAB">#REF!</definedName>
    <definedName name="INDMANP" localSheetId="2">#REF!</definedName>
    <definedName name="INDMANP">#REF!</definedName>
    <definedName name="lanhto" localSheetId="2">#REF!</definedName>
    <definedName name="lanhto">#REF!</definedName>
    <definedName name="MAJ_CON_EQP" localSheetId="2">#REF!</definedName>
    <definedName name="MAJ_CON_EQP">#REF!</definedName>
    <definedName name="malt" localSheetId="1">#REF!</definedName>
    <definedName name="malt" localSheetId="2">#REF!</definedName>
    <definedName name="malt">#REF!</definedName>
    <definedName name="MG_A" localSheetId="2">#REF!</definedName>
    <definedName name="MG_A">#REF!</definedName>
    <definedName name="mongbang" localSheetId="2">#REF!</definedName>
    <definedName name="mongbang">#REF!</definedName>
    <definedName name="mongdon" localSheetId="2">#REF!</definedName>
    <definedName name="mongdon">#REF!</definedName>
    <definedName name="NET" localSheetId="2">#REF!</definedName>
    <definedName name="NET">#REF!</definedName>
    <definedName name="NET_1" localSheetId="2">#REF!</definedName>
    <definedName name="NET_1">#REF!</definedName>
    <definedName name="NET_ANA" localSheetId="2">#REF!</definedName>
    <definedName name="NET_ANA">#REF!</definedName>
    <definedName name="NET_ANA_1" localSheetId="2">#REF!</definedName>
    <definedName name="NET_ANA_1">#REF!</definedName>
    <definedName name="NET_ANA_2" localSheetId="2">#REF!</definedName>
    <definedName name="NET_ANA_2">#REF!</definedName>
    <definedName name="panen" localSheetId="2">#REF!</definedName>
    <definedName name="panen">#REF!</definedName>
    <definedName name="PRICE" localSheetId="2">#REF!</definedName>
    <definedName name="PRICE">#REF!</definedName>
    <definedName name="PRICE1" localSheetId="2">#REF!</definedName>
    <definedName name="PRICE1">#REF!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1">'Bieu II.2'!$7:$7</definedName>
    <definedName name="_xlnm.Print_Titles">#REF!</definedName>
    <definedName name="PRINT_TITLES_MI" localSheetId="2">#REF!</definedName>
    <definedName name="PRINT_TITLES_MI">#REF!</definedName>
    <definedName name="PRINTA" localSheetId="2">#REF!</definedName>
    <definedName name="PRINTA">#REF!</definedName>
    <definedName name="PRINTB" localSheetId="2">#REF!</definedName>
    <definedName name="PRINTB">#REF!</definedName>
    <definedName name="PRINTC" localSheetId="2">#REF!</definedName>
    <definedName name="PRINTC">#REF!</definedName>
    <definedName name="PROPOSAL" localSheetId="2">#REF!</definedName>
    <definedName name="PROPOSAL">#REF!</definedName>
    <definedName name="RECOUT">#N/A</definedName>
    <definedName name="RFP003A" localSheetId="2">#REF!</definedName>
    <definedName name="RFP003A">#REF!</definedName>
    <definedName name="RFP003B" localSheetId="2">#REF!</definedName>
    <definedName name="RFP003B">#REF!</definedName>
    <definedName name="RFP003C" localSheetId="2">#REF!</definedName>
    <definedName name="RFP003C">#REF!</definedName>
    <definedName name="RFP003D" localSheetId="2">#REF!</definedName>
    <definedName name="RFP003D">#REF!</definedName>
    <definedName name="RFP003E" localSheetId="2">#REF!</definedName>
    <definedName name="RFP003E">#REF!</definedName>
    <definedName name="RFP003F" localSheetId="2">#REF!</definedName>
    <definedName name="RFP003F">#REF!</definedName>
    <definedName name="rong1" localSheetId="2">#REF!</definedName>
    <definedName name="rong1">#REF!</definedName>
    <definedName name="rong2" localSheetId="2">#REF!</definedName>
    <definedName name="rong2">#REF!</definedName>
    <definedName name="rong3" localSheetId="2">#REF!</definedName>
    <definedName name="rong3">#REF!</definedName>
    <definedName name="rong4" localSheetId="2">#REF!</definedName>
    <definedName name="rong4">#REF!</definedName>
    <definedName name="rong5" localSheetId="2">#REF!</definedName>
    <definedName name="rong5">#REF!</definedName>
    <definedName name="rong6" localSheetId="2">#REF!</definedName>
    <definedName name="rong6">#REF!</definedName>
    <definedName name="san" localSheetId="2">#REF!</definedName>
    <definedName name="san">#REF!</definedName>
    <definedName name="SCH" localSheetId="2">#REF!</definedName>
    <definedName name="SCH">#REF!</definedName>
    <definedName name="SIZE" localSheetId="2">#REF!</definedName>
    <definedName name="SIZE">#REF!</definedName>
    <definedName name="slg" localSheetId="2">#REF!</definedName>
    <definedName name="slg">#REF!</definedName>
    <definedName name="SORT" localSheetId="2">#REF!</definedName>
    <definedName name="SORT">#REF!</definedName>
    <definedName name="SPEC" localSheetId="2">#REF!</definedName>
    <definedName name="SPEC">#REF!</definedName>
    <definedName name="SPECSUMMARY" localSheetId="2">#REF!</definedName>
    <definedName name="SPECSUMMARY">#REF!</definedName>
    <definedName name="Start_1" localSheetId="2">#REF!</definedName>
    <definedName name="Start_1">#REF!</definedName>
    <definedName name="Start_10" localSheetId="2">#REF!</definedName>
    <definedName name="Start_10">#REF!</definedName>
    <definedName name="Start_11" localSheetId="2">#REF!</definedName>
    <definedName name="Start_11">#REF!</definedName>
    <definedName name="Start_12" localSheetId="2">#REF!</definedName>
    <definedName name="Start_12">#REF!</definedName>
    <definedName name="Start_13" localSheetId="2">#REF!</definedName>
    <definedName name="Start_13">#REF!</definedName>
    <definedName name="Start_2" localSheetId="2">#REF!</definedName>
    <definedName name="Start_2">#REF!</definedName>
    <definedName name="Start_3" localSheetId="2">#REF!</definedName>
    <definedName name="Start_3">#REF!</definedName>
    <definedName name="Start_4" localSheetId="2">#REF!</definedName>
    <definedName name="Start_4">#REF!</definedName>
    <definedName name="Start_5" localSheetId="2">#REF!</definedName>
    <definedName name="Start_5">#REF!</definedName>
    <definedName name="Start_6" localSheetId="2">#REF!</definedName>
    <definedName name="Start_6">#REF!</definedName>
    <definedName name="Start_7" localSheetId="2">#REF!</definedName>
    <definedName name="Start_7">#REF!</definedName>
    <definedName name="Start_8" localSheetId="2">#REF!</definedName>
    <definedName name="Start_8">#REF!</definedName>
    <definedName name="Start_9" localSheetId="2">#REF!</definedName>
    <definedName name="Start_9">#REF!</definedName>
    <definedName name="SUMMARY" localSheetId="2">#REF!</definedName>
    <definedName name="SUMMARY">#REF!</definedName>
    <definedName name="t" localSheetId="2">#REF!</definedName>
    <definedName name="t">#REF!</definedName>
    <definedName name="tenck" localSheetId="2">#REF!</definedName>
    <definedName name="tenck">#REF!</definedName>
    <definedName name="than" localSheetId="1">#REF!</definedName>
    <definedName name="than" localSheetId="2">#REF!</definedName>
    <definedName name="than">#REF!</definedName>
    <definedName name="thang" localSheetId="2">#REF!</definedName>
    <definedName name="thang">#REF!</definedName>
    <definedName name="thanhtien" localSheetId="2">#REF!</definedName>
    <definedName name="thanhtien">#REF!</definedName>
    <definedName name="thepban" localSheetId="2">#REF!</definedName>
    <definedName name="thepban">#REF!</definedName>
    <definedName name="thetichck" localSheetId="2">#REF!</definedName>
    <definedName name="thetichck">#REF!</definedName>
    <definedName name="THI" localSheetId="2">#REF!</definedName>
    <definedName name="THI">#REF!</definedName>
    <definedName name="thtich1" localSheetId="2">#REF!</definedName>
    <definedName name="thtich1">#REF!</definedName>
    <definedName name="thtich2" localSheetId="2">#REF!</definedName>
    <definedName name="thtich2">#REF!</definedName>
    <definedName name="thtich3" localSheetId="2">#REF!</definedName>
    <definedName name="thtich3">#REF!</definedName>
    <definedName name="thtich4" localSheetId="2">#REF!</definedName>
    <definedName name="thtich4">#REF!</definedName>
    <definedName name="thtich5" localSheetId="2">#REF!</definedName>
    <definedName name="thtich5">#REF!</definedName>
    <definedName name="thtich6" localSheetId="2">#REF!</definedName>
    <definedName name="thtich6">#REF!</definedName>
    <definedName name="TITAN" localSheetId="2">#REF!</definedName>
    <definedName name="TITAN">#REF!</definedName>
    <definedName name="tongbt" localSheetId="2">#REF!</definedName>
    <definedName name="tongbt">#REF!</definedName>
    <definedName name="tongcong" localSheetId="2">#REF!</definedName>
    <definedName name="tongcong">#REF!</definedName>
    <definedName name="tongdientich" localSheetId="2">#REF!</definedName>
    <definedName name="tongdientich">#REF!</definedName>
    <definedName name="tongthep" localSheetId="2">#REF!</definedName>
    <definedName name="tongthep">#REF!</definedName>
    <definedName name="tongthetich" localSheetId="2">#REF!</definedName>
    <definedName name="tongthetich">#REF!</definedName>
    <definedName name="TPLRP" localSheetId="2">#REF!</definedName>
    <definedName name="TPLRP">#REF!</definedName>
    <definedName name="TRADE2" localSheetId="2">#REF!</definedName>
    <definedName name="TRADE2">#REF!</definedName>
    <definedName name="VARIINST" localSheetId="2">#REF!</definedName>
    <definedName name="VARIINST">#REF!</definedName>
    <definedName name="VARIPURC" localSheetId="2">#REF!</definedName>
    <definedName name="VARIPURC">#REF!</definedName>
    <definedName name="VKTTDMT" localSheetId="1" hidden="1">{"'Sheet1'!$L$16"}</definedName>
    <definedName name="VKTTDMT" localSheetId="2" hidden="1">{"'Sheet1'!$L$16"}</definedName>
    <definedName name="VKTTDMT" hidden="1">{"'Sheet1'!$L$16"}</definedName>
    <definedName name="W">#REF!</definedName>
    <definedName name="X" localSheetId="2">#REF!</definedName>
    <definedName name="X">#REF!</definedName>
    <definedName name="ZYX" localSheetId="2">#REF!</definedName>
    <definedName name="ZYX">#REF!</definedName>
    <definedName name="ZZZ" localSheetId="2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E57" i="141" l="1"/>
  <c r="O11" i="140" l="1"/>
  <c r="P11" i="140" s="1"/>
  <c r="N11" i="140"/>
  <c r="J11" i="140"/>
  <c r="H11" i="140"/>
  <c r="G11" i="140"/>
  <c r="R11" i="140" l="1"/>
  <c r="G40" i="141"/>
  <c r="K37" i="141"/>
  <c r="J37" i="141" s="1"/>
  <c r="J33" i="141"/>
  <c r="H33" i="141"/>
  <c r="J32" i="141"/>
  <c r="H32" i="141"/>
  <c r="G36" i="141" l="1"/>
  <c r="C70" i="135" l="1"/>
  <c r="C69" i="135" s="1"/>
  <c r="E10" i="141" l="1"/>
  <c r="E36" i="141"/>
  <c r="E62" i="141"/>
  <c r="E58" i="141"/>
  <c r="G10" i="141"/>
  <c r="I10" i="141"/>
  <c r="K10" i="141"/>
  <c r="H11" i="141"/>
  <c r="J11" i="141"/>
  <c r="H15" i="141"/>
  <c r="J15" i="141"/>
  <c r="H16" i="141"/>
  <c r="J16" i="141"/>
  <c r="H17" i="141"/>
  <c r="J17" i="141"/>
  <c r="H18" i="141"/>
  <c r="J18" i="141"/>
  <c r="H19" i="141"/>
  <c r="J19" i="141"/>
  <c r="H20" i="141"/>
  <c r="J20" i="141"/>
  <c r="H21" i="141"/>
  <c r="J21" i="141"/>
  <c r="H22" i="141"/>
  <c r="J22" i="141"/>
  <c r="H23" i="141"/>
  <c r="J23" i="141"/>
  <c r="H24" i="141"/>
  <c r="J24" i="141"/>
  <c r="H25" i="141"/>
  <c r="J25" i="141"/>
  <c r="H26" i="141"/>
  <c r="H27" i="141"/>
  <c r="H28" i="141"/>
  <c r="H29" i="141"/>
  <c r="J29" i="141"/>
  <c r="H30" i="141"/>
  <c r="J30" i="141"/>
  <c r="H31" i="141"/>
  <c r="J31" i="141"/>
  <c r="H34" i="141"/>
  <c r="J34" i="141"/>
  <c r="H35" i="141"/>
  <c r="J35" i="141"/>
  <c r="D36" i="141"/>
  <c r="D9" i="141" s="1"/>
  <c r="I36" i="141"/>
  <c r="H40" i="141"/>
  <c r="D58" i="141"/>
  <c r="G58" i="141"/>
  <c r="H58" i="141"/>
  <c r="I58" i="141"/>
  <c r="J58" i="141"/>
  <c r="K58" i="141"/>
  <c r="J36" i="141" l="1"/>
  <c r="H10" i="141"/>
  <c r="E9" i="141"/>
  <c r="J10" i="141"/>
  <c r="I9" i="141"/>
  <c r="H37" i="141"/>
  <c r="K36" i="141"/>
  <c r="K9" i="141" s="1"/>
  <c r="J9" i="141" l="1"/>
  <c r="C71" i="135" l="1"/>
  <c r="C63" i="135"/>
  <c r="H36" i="141" l="1"/>
  <c r="H9" i="141" s="1"/>
  <c r="G9" i="141"/>
</calcChain>
</file>

<file path=xl/sharedStrings.xml><?xml version="1.0" encoding="utf-8"?>
<sst xmlns="http://schemas.openxmlformats.org/spreadsheetml/2006/main" count="317" uniqueCount="183">
  <si>
    <t>tr. USD</t>
  </si>
  <si>
    <t>Chỉ tiêu</t>
  </si>
  <si>
    <t>Đơn vị tính</t>
  </si>
  <si>
    <t xml:space="preserve">dự án </t>
  </si>
  <si>
    <t>Ghi chú</t>
  </si>
  <si>
    <t>Nam</t>
  </si>
  <si>
    <t>Nữ</t>
  </si>
  <si>
    <t>người</t>
  </si>
  <si>
    <t>D. Lao động</t>
  </si>
  <si>
    <t>tỷ VNĐ</t>
  </si>
  <si>
    <t xml:space="preserve">- Giá trị nhập khẩu </t>
  </si>
  <si>
    <t>- Giá trị xuất khẩu</t>
  </si>
  <si>
    <t>- Nộp ngân sách</t>
  </si>
  <si>
    <t>- Nam</t>
  </si>
  <si>
    <t>- Nữ</t>
  </si>
  <si>
    <t>- Trong nước</t>
  </si>
  <si>
    <t>- Nước ngoài</t>
  </si>
  <si>
    <t xml:space="preserve">- Doanh thu </t>
  </si>
  <si>
    <t>- Tổng vốn đầu tư đăng ký mới</t>
  </si>
  <si>
    <t>- Tổng vốn đầu tư tăng</t>
  </si>
  <si>
    <t>- Tổng vốn đầu tư giảm</t>
  </si>
  <si>
    <t>- Số dự án thu hồi/chấm dứt hoạt động</t>
  </si>
  <si>
    <t>- Tổng vốn đầu tư thu hồi/chấm dứt hoạt động</t>
  </si>
  <si>
    <t>Tên KKT</t>
  </si>
  <si>
    <t>Khu phi thuế quan</t>
  </si>
  <si>
    <t>Đất khu công nghiệp, khu chế xuất</t>
  </si>
  <si>
    <t>Đất dân cư, đô thị</t>
  </si>
  <si>
    <t>Biểu II.2. Tổng hợp tình hình xây dựng và phát triển khu kinh tế ven biển trong kỳ báo cáo</t>
  </si>
  <si>
    <t>- Số dự án đầu tư cấp mới</t>
  </si>
  <si>
    <t>Đất công trình giao thông, công cộng, hành chính, hạ tầng kỹ thuật, xã hội</t>
  </si>
  <si>
    <t>1. Tình hình cấp mới</t>
  </si>
  <si>
    <t>2. Tình hình tăng vốn</t>
  </si>
  <si>
    <t>3. Tình hình giảm vốn</t>
  </si>
  <si>
    <t>4. Tình hình thu hồi/chấm dứt hoạt động</t>
  </si>
  <si>
    <t>- Số dự án đầu tư tăng vốn</t>
  </si>
  <si>
    <t>- Số dự án đầu tư giảm vốn</t>
  </si>
  <si>
    <t xml:space="preserve">A.I. Dự án đầu tư nước ngoài </t>
  </si>
  <si>
    <t>A.II. Dự án đầu tư trong nước</t>
  </si>
  <si>
    <t xml:space="preserve">B.I. Dự án đầu tư nước ngoài </t>
  </si>
  <si>
    <t>B.II. Dự án đầu tư trong nước</t>
  </si>
  <si>
    <t>C. Tình hình sản xuất kinh doanh của các dự án đầu tư tại KKT ven biển trong kỳ báo cáo</t>
  </si>
  <si>
    <t>Đất kinh doanh khác (công nghiệp, thương mại, dịch vụ, du lịch, cảng biển)</t>
  </si>
  <si>
    <t>Đất nông, lâm, ngư nghiệp</t>
  </si>
  <si>
    <t>Loại đất</t>
  </si>
  <si>
    <t>B. Tình hình cấp, điều chỉnh và thu hồi các dự án đầu tư hạ tầng kỹ thuật, xã hội tại KKT ven biển trong kỳ báo cáo</t>
  </si>
  <si>
    <t>A. Tình hình cấp, điều chỉnh và thu hồi các dự án đầu tư sản xuất kinh doanh tại KKT ven biển trong kỳ báo cáo</t>
  </si>
  <si>
    <t>Quyết định thành lập KKT
(số, ngày)</t>
  </si>
  <si>
    <t>Quyết định phê duyệt, điều chỉnh quy hoạch chung xây dựng KKT
(số, ngày)</t>
  </si>
  <si>
    <t>Diện tích đất tự nhiên
(ha)</t>
  </si>
  <si>
    <t>Diện tích quy hoạch
(ha)</t>
  </si>
  <si>
    <t>Diện tích đã xây dựng
(ha)</t>
  </si>
  <si>
    <t>Đất khác (mặt nước, sông, núi…)
(ha)</t>
  </si>
  <si>
    <t>Đất chưa sử dụng
(ha)</t>
  </si>
  <si>
    <t>Biểu II.5. Tình hình thu hút dự án đầu tư sản xuất kinh doanh trong khu kinh tế ven biển lũy kế đến cuối kỳ báo cáo</t>
  </si>
  <si>
    <t>Biểu II.1. Tình hình sử dụng đất tại khu kinh tế ven biển đã thành lập</t>
  </si>
  <si>
    <t>KKT ven biển</t>
  </si>
  <si>
    <t>Tình trạng hoạt động (Đang triển khai/Đang hoạt động)</t>
  </si>
  <si>
    <t>Kỳ báo cáo: 6 tháng đầu năm 2020</t>
  </si>
  <si>
    <t>Tên tỉnh/thành phố: Trà Vinh</t>
  </si>
  <si>
    <t>Tên cơ quan báo cáo: Ban Quản lý Khu kinh tế Trà Vinh</t>
  </si>
  <si>
    <t>Hạ tầng Khu dân cư và dịch vụ thủy sản</t>
  </si>
  <si>
    <t>Xây dựng cảng Trà Cú - Trà Vinh</t>
  </si>
  <si>
    <t>Công ty TNHH XD Hàm Giang</t>
  </si>
  <si>
    <t>Dự án kho xăng dầu Long Toàn</t>
  </si>
  <si>
    <t xml:space="preserve">Công ty CP XNK SX TM Dầu khí Petrol Life </t>
  </si>
  <si>
    <t>Cửa hàng xăng dầu Nam Sông Hậu 09</t>
  </si>
  <si>
    <t>Công ty CP TM Đầu tư Dầu khí Nam Sông Hậu</t>
  </si>
  <si>
    <t>Nhà máy nhiệt điện Duyên Hải 1</t>
  </si>
  <si>
    <t>Petrolimex-Cửa hàng 07</t>
  </si>
  <si>
    <t>Công ty TNHH MTV Xăng dầu Trà Vinh</t>
  </si>
  <si>
    <t>Điện nông thôn Duyên Hải</t>
  </si>
  <si>
    <t>Công ty CP Phát triển điện nông thôn Trà Vinh</t>
  </si>
  <si>
    <t>Xây dựng nhà điều hành sản xuất điện lực Duyên Hải</t>
  </si>
  <si>
    <t>Công ty Điện lực Trà Vinh - Tổng Công ty Điện lực Miền Nam TNHH</t>
  </si>
  <si>
    <t>Kinh doanh vật liệu xây dựng và vận chuyển bốc dỡ hàng hóa</t>
  </si>
  <si>
    <t>Công ty TNHH MTV TM-DV Tường Vy</t>
  </si>
  <si>
    <t>Cửa hàng xăng dầu Vĩnh Hiệp</t>
  </si>
  <si>
    <t>Doanh nghiệp tư nhân xăng dầu Vĩnh Hiệp</t>
  </si>
  <si>
    <t>Kho xăng dầu Petrol Vina</t>
  </si>
  <si>
    <t>Công ty Cổ phần Xuất nhập khẩu 
Thương mại Dầu khí Petrol Vina</t>
  </si>
  <si>
    <t>Dự án nhà máy chế biến tôm xuất khẩu Thông Thuận Trà Vinh</t>
  </si>
  <si>
    <t xml:space="preserve">Công ty CP Thủy sản Thông Thuận Trà Vinh </t>
  </si>
  <si>
    <t>Dự án nhà máy điện gió số 3 tại vị trí V1-3</t>
  </si>
  <si>
    <t>Công ty CP Cơ điện lạnh</t>
  </si>
  <si>
    <t>Dự án Nhà máy điện gió V1-2</t>
  </si>
  <si>
    <t>Công ty CP Tập đoàn Trường Thành Việt Nam</t>
  </si>
  <si>
    <t>Khu bến tổng hợp Định An</t>
  </si>
  <si>
    <t>Cửa hàng xăng dầu Nam Sông Hậu 08</t>
  </si>
  <si>
    <t>Cửa hàng bán lẻ xăng dầu An An Bình</t>
  </si>
  <si>
    <t>Cửa hàng xăng dầu Tiến Phát 09</t>
  </si>
  <si>
    <t>Công ty TNHH Sản xuất TM Định An Trà Vinh</t>
  </si>
  <si>
    <t>Nhà máy gạch không nung Duyên Hải</t>
  </si>
  <si>
    <t>Công ty TNHH Xây lắp Điện Trọng Hoàng</t>
  </si>
  <si>
    <t>Nhà máy gạch không nung cao cấp Duyên Hải</t>
  </si>
  <si>
    <t>Công ty CP Gạch ngói không nung Duyên Hải</t>
  </si>
  <si>
    <t>NM xử lý xỉ than đáy lò TTĐL Duyên Hải Quán Anh</t>
  </si>
  <si>
    <t>Công ty TNHH SX TM Dịch vụ Vận tải Quán Anh</t>
  </si>
  <si>
    <t>Khu tham quan du lịch nghĩ dưỡng Ba Động</t>
  </si>
  <si>
    <t>Công ty CP Kiên Giang SG</t>
  </si>
  <si>
    <t>Dự án nhà máy Nhiệt điện Duyên Hải 3 mở rộng</t>
  </si>
  <si>
    <t>Tập đoàn Điện lực Việt Nam</t>
  </si>
  <si>
    <t>Nhà máy điện gió Duyên Hải</t>
  </si>
  <si>
    <t>Công ty TNHH Điện gió Duyên Hải</t>
  </si>
  <si>
    <t>Nhà máy điện gió Hàn Quốc Trà Vinh (giai đoạn 1)</t>
  </si>
  <si>
    <t>Công ty TNHH MTV Điện gió Trà Vinh 1 (Hàn Quốc)</t>
  </si>
  <si>
    <t>Dự án nhà máy Nhiệt điện Duyên Hải 2</t>
  </si>
  <si>
    <t>Công ty TNHH Janakuasa Việt Nam</t>
  </si>
  <si>
    <t>NH TMCP Sài Gòn Thương Tín (Sacombank) - Chi nhánh Duyên Hải</t>
  </si>
  <si>
    <t>Ngân hàng TMCP Sài Gòn Thương Tín - Sacombank -Chi nhánh Duyên Hải</t>
  </si>
  <si>
    <t>Phòng Giao dịch Duyên Hải</t>
  </si>
  <si>
    <t>Phòng Giao dịch Duyên Hải - Ngân hàng TMCP Kiên Long</t>
  </si>
  <si>
    <t>Đầu tư xây dựng Chợ Long Thành</t>
  </si>
  <si>
    <t>Công ty CP đầu tư Xây dựng chợ Lợi Nhân</t>
  </si>
  <si>
    <t>Cửa hàng  xăng dầu Lê Quân 3</t>
  </si>
  <si>
    <t>DN tư nhân xăng dầu Lê Quân</t>
  </si>
  <si>
    <t>Cửa hàng xăng dầu Long Toàn</t>
  </si>
  <si>
    <t>Công ty TNHH Dầu khí Châu Duy</t>
  </si>
  <si>
    <t>Cửa hàng xăng dầu Tuấn Kiệt</t>
  </si>
  <si>
    <t>Công ty TNHH Thương mại Vận tải Hải Hòa</t>
  </si>
  <si>
    <t>Dự án Nhà máy điện mặt trời Trung Nam Trà Vinh kết hợp nông nghiệp công nghệ cao</t>
  </si>
  <si>
    <t>Công ty CP điện mặt trời Trung Nam Trà Vinh</t>
  </si>
  <si>
    <t>Cửa hàng xăng dầu Petrol Life 10</t>
  </si>
  <si>
    <t>Trạm xăng dầu Petrol Life 5</t>
  </si>
  <si>
    <t>Công ty CP XNK SX TM Dầu khí Petrol Life</t>
  </si>
  <si>
    <t>Cửa hàng bán lẻ xăng dầu số 9</t>
  </si>
  <si>
    <t>Công ty CP Xăng dầu Dầu khí Trà Vinh</t>
  </si>
  <si>
    <t>Cửa hàng xăng dầu Láng Chim</t>
  </si>
  <si>
    <t>Công ty TNHH MTV Xăng Dầu Trà Vinh</t>
  </si>
  <si>
    <t>Khu liên hợp Nhà hàng, KS và Khu nghỉ dưỡng Toàn Vinh</t>
  </si>
  <si>
    <t>Công ty TNHH MTV Dũng Tiền</t>
  </si>
  <si>
    <t>Kinh doanh vật liệu xây dựng</t>
  </si>
  <si>
    <t>Doanh nghiệp tư nhân Vạn Phước II</t>
  </si>
  <si>
    <t>Siêu thị Coopmart Duyên Hải</t>
  </si>
  <si>
    <t>Liên minh HTX Thương mại TPHCM</t>
  </si>
  <si>
    <t>Bến thủy nội địa Cảng Cần thơ Thanh Tuấn</t>
  </si>
  <si>
    <t>Công ty TNHH cảng Cần Thơ - Thanh Tuấn</t>
  </si>
  <si>
    <t>NM sản xuất nước đá cây</t>
  </si>
  <si>
    <t>Công ty TNHH Huynh Đệ</t>
  </si>
  <si>
    <t>NM chế biến tro xỉ nhiệt điện Duyên Hải</t>
  </si>
  <si>
    <t>Công ty CP DV Kỹ thuật và TM Hoàng Quý</t>
  </si>
  <si>
    <t>Nhà máy cấp nước nhiệt điện Duyên Hải</t>
  </si>
  <si>
    <t>Công ty CP Nước và Môi trường Duyên Hải</t>
  </si>
  <si>
    <t>TT SX tôm giống công nghệ cao Thông Thuận - TV</t>
  </si>
  <si>
    <t>Cơ sở hạ tầng TT Điện lực Duyên Hải</t>
  </si>
  <si>
    <t>Cảng biển Trung tâm điện lực Duyên Hải</t>
  </si>
  <si>
    <t>Nhà máy nhiệt điện Duyên Hải 3</t>
  </si>
  <si>
    <t>Công ty Nhiệt điện Duyên Hải - Tổng Công ty Phát điện 1</t>
  </si>
  <si>
    <t>Lao động người nước ngoài</t>
  </si>
  <si>
    <t xml:space="preserve"> Lao động VN</t>
  </si>
  <si>
    <t>Tổng số chung</t>
  </si>
  <si>
    <t>Trong nước
(tỷ đồng)</t>
  </si>
  <si>
    <t>Tên dự án đầu tư</t>
  </si>
  <si>
    <t>TÊN DOANH NGHIỆP</t>
  </si>
  <si>
    <t>Vốn đăng ký đầu tư</t>
  </si>
  <si>
    <t>Thông tin doanh nghiệp và dự án đầu tư</t>
  </si>
  <si>
    <t>TT
DA</t>
  </si>
  <si>
    <t>Hoạt động</t>
  </si>
  <si>
    <t>Thông tin lao động tháng 6/2020</t>
  </si>
  <si>
    <t>Chấm dứt dự án</t>
  </si>
  <si>
    <t>Ngưng triển khai</t>
  </si>
  <si>
    <r>
      <t xml:space="preserve">III. CÁC DỰ ÁN NGƯNG TRIỂN KHAI </t>
    </r>
    <r>
      <rPr>
        <b/>
        <i/>
        <sz val="10"/>
        <color theme="1"/>
        <rFont val="Times New Roman"/>
        <family val="1"/>
      </rPr>
      <t>(03 dự án)</t>
    </r>
  </si>
  <si>
    <t>Công ty TNHH Thương mại An An Bình</t>
  </si>
  <si>
    <t>Công ty Điện lực Trà Vinh - Tổng Công ty Điện lực miền Nam TNHH</t>
  </si>
  <si>
    <t xml:space="preserve">Dự án xây dựng Phòng giao dịch khách hàng Điện lực thị xã Duyên Hải </t>
  </si>
  <si>
    <t xml:space="preserve">Công ty CP sản xuất vật liệu xây dựng Duyên Hải </t>
  </si>
  <si>
    <t xml:space="preserve">Nhà máy sản xuất gạch Tuynel Duyên Hải </t>
  </si>
  <si>
    <r>
      <t xml:space="preserve">I. DOANH NGHIỆP ĐANG HOẠT ĐỘNG TRONG KKT </t>
    </r>
    <r>
      <rPr>
        <b/>
        <i/>
        <sz val="10"/>
        <rFont val="Times New Roman"/>
        <family val="1"/>
      </rPr>
      <t xml:space="preserve">(25 dự án </t>
    </r>
    <r>
      <rPr>
        <i/>
        <sz val="10"/>
        <rFont val="Times New Roman"/>
        <family val="1"/>
      </rPr>
      <t>đang hoạt động)</t>
    </r>
  </si>
  <si>
    <t>Đang triển khai</t>
  </si>
  <si>
    <t>- Tổng số lao động*</t>
  </si>
  <si>
    <t>Đang hoàn thành dự án</t>
  </si>
  <si>
    <t>Nước ngoài
(tr. USD)</t>
  </si>
  <si>
    <t xml:space="preserve"> - Cty TNHH Janakuasa Việt Nam: 00 người lao động NN;
 - Các nhà thầu xây dựng dự án NMNĐ Duyên Hải 2: 745 người lao động NN</t>
  </si>
  <si>
    <t>* Tổng số lao động tại KKT bao gồm doanh nghiệp hoạt động và nhà thầu xây dựng dự án (trong đó lao động nữ: 249 người; lao động người NN là 822 người).</t>
  </si>
  <si>
    <r>
      <t xml:space="preserve">II. DOANH NGHIỆP ĐANG ĐẦU TƯ DỰ ÁN (ĐANG TRIỂN KHAI DỰ ÁN-CHƯA HOẠT ĐỘNG) </t>
    </r>
    <r>
      <rPr>
        <i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21 dự án đầu tư đang triển khai</t>
    </r>
    <r>
      <rPr>
        <i/>
        <sz val="10"/>
        <rFont val="Times New Roman"/>
        <family val="1"/>
      </rPr>
      <t>)</t>
    </r>
  </si>
  <si>
    <t>KHU KINH TẾ ĐỊNH AN (49 dự án, gồm 25 dự án hoạt động, 21 dự án đang triển khai, 03 dự án ngưng triển khai)</t>
  </si>
  <si>
    <t>IV. CHẤM DỨT DỰ ÁN (01 dự án)</t>
  </si>
  <si>
    <t>KKT Định An</t>
  </si>
  <si>
    <t>69/2009/QĐ-TTg ngày 27/4/2009</t>
  </si>
  <si>
    <t>1513/QĐ-TTg ngày 05/9/2011</t>
  </si>
  <si>
    <t>Tên tỉnh, thành phố: Trà Vinh</t>
  </si>
  <si>
    <t>Tên cơ quan báo cáo: Ban Quản lý Khu kinh tế</t>
  </si>
  <si>
    <t>Kỳ báo cáo: 6 tháng đầu năm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</si>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</sst>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#,##0\ &quot;DM&quot;;\-#,##0\ &quot;DM&quot;"/>
    <numFmt numFmtId="172" formatCode="00.000"/>
    <numFmt numFmtId="173" formatCode="&quot;￥&quot;#,##0;&quot;￥&quot;\-#,##0"/>
    <numFmt numFmtId="174" formatCode="0.000%"/>
  </numFmts>
  <fonts count="40">
    <font>
      <sz val="12"/>
      <name val=".VnTime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8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2"/>
      <name val=".VnTime"/>
      <family val="2"/>
    </font>
    <font>
      <b/>
      <i/>
      <sz val="14"/>
      <name val="Times New Roman"/>
      <family val="1"/>
    </font>
    <font>
      <b/>
      <i/>
      <u/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i/>
      <sz val="12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17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ont="0" applyFill="0" applyAlignment="0"/>
    <xf numFmtId="0" fontId="1" fillId="0" borderId="0"/>
    <xf numFmtId="0" fontId="2" fillId="0" borderId="3" applyNumberFormat="0" applyFont="0" applyFill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>
      <alignment vertical="center"/>
    </xf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71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2" fillId="0" borderId="0"/>
    <xf numFmtId="0" fontId="7" fillId="0" borderId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6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" fillId="0" borderId="0"/>
  </cellStyleXfs>
  <cellXfs count="156">
    <xf numFmtId="0" fontId="0" fillId="0" borderId="0" xfId="0"/>
    <xf numFmtId="0" fontId="2" fillId="0" borderId="0" xfId="33"/>
    <xf numFmtId="0" fontId="0" fillId="0" borderId="0" xfId="0" applyProtection="1">
      <protection locked="0" hidden="1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22" fillId="0" borderId="4" xfId="17" applyFont="1" applyBorder="1" applyAlignment="1">
      <alignment vertical="center" wrapText="1"/>
    </xf>
    <xf numFmtId="0" fontId="22" fillId="0" borderId="4" xfId="17" applyFont="1" applyBorder="1" applyAlignment="1">
      <alignment horizontal="left" vertical="center" wrapText="1"/>
    </xf>
    <xf numFmtId="0" fontId="21" fillId="0" borderId="0" xfId="17" applyFont="1" applyAlignment="1">
      <alignment horizontal="center" vertical="center" wrapText="1"/>
    </xf>
    <xf numFmtId="0" fontId="22" fillId="0" borderId="0" xfId="17" applyFont="1" applyAlignment="1">
      <alignment horizontal="center" vertical="center" wrapText="1"/>
    </xf>
    <xf numFmtId="0" fontId="22" fillId="0" borderId="4" xfId="17" applyFont="1" applyBorder="1" applyAlignment="1">
      <alignment horizontal="center" vertical="center" wrapText="1"/>
    </xf>
    <xf numFmtId="0" fontId="22" fillId="0" borderId="4" xfId="17" applyFont="1" applyFill="1" applyBorder="1" applyAlignment="1">
      <alignment horizontal="center" vertical="center" wrapText="1"/>
    </xf>
    <xf numFmtId="0" fontId="22" fillId="0" borderId="4" xfId="17" quotePrefix="1" applyFont="1" applyBorder="1" applyAlignment="1">
      <alignment horizontal="left" vertical="center" wrapText="1"/>
    </xf>
    <xf numFmtId="0" fontId="22" fillId="0" borderId="5" xfId="17" applyFont="1" applyBorder="1" applyAlignment="1">
      <alignment horizontal="center" vertical="center" wrapText="1"/>
    </xf>
    <xf numFmtId="0" fontId="16" fillId="0" borderId="0" xfId="17" applyFont="1" applyAlignment="1">
      <alignment vertical="center" wrapText="1"/>
    </xf>
    <xf numFmtId="0" fontId="23" fillId="0" borderId="4" xfId="17" applyFont="1" applyBorder="1" applyAlignment="1">
      <alignment vertical="center" wrapText="1"/>
    </xf>
    <xf numFmtId="0" fontId="22" fillId="0" borderId="5" xfId="17" quotePrefix="1" applyFont="1" applyBorder="1" applyAlignment="1">
      <alignment horizontal="left" vertical="center" wrapText="1"/>
    </xf>
    <xf numFmtId="43" fontId="20" fillId="0" borderId="0" xfId="40" applyFont="1" applyAlignment="1">
      <alignment horizontal="left" vertical="center" wrapText="1"/>
    </xf>
    <xf numFmtId="43" fontId="22" fillId="0" borderId="0" xfId="40" applyFont="1" applyAlignment="1">
      <alignment horizontal="center" vertical="center" wrapText="1"/>
    </xf>
    <xf numFmtId="43" fontId="22" fillId="0" borderId="4" xfId="40" applyFont="1" applyBorder="1" applyAlignment="1">
      <alignment vertical="center" wrapText="1"/>
    </xf>
    <xf numFmtId="0" fontId="20" fillId="0" borderId="0" xfId="17" applyFont="1" applyAlignment="1">
      <alignment horizontal="left" vertical="center" wrapText="1"/>
    </xf>
    <xf numFmtId="0" fontId="22" fillId="0" borderId="8" xfId="17" quotePrefix="1" applyFont="1" applyBorder="1" applyAlignment="1">
      <alignment horizontal="left" vertical="center" wrapText="1"/>
    </xf>
    <xf numFmtId="0" fontId="22" fillId="0" borderId="4" xfId="17" applyFont="1" applyBorder="1" applyAlignment="1">
      <alignment vertical="center"/>
    </xf>
    <xf numFmtId="0" fontId="22" fillId="0" borderId="4" xfId="17" applyFont="1" applyBorder="1" applyAlignment="1">
      <alignment horizontal="center" vertical="center"/>
    </xf>
    <xf numFmtId="0" fontId="22" fillId="0" borderId="4" xfId="17" quotePrefix="1" applyFont="1" applyBorder="1" applyAlignment="1">
      <alignment horizontal="left" vertical="center"/>
    </xf>
    <xf numFmtId="1" fontId="22" fillId="0" borderId="4" xfId="17" applyNumberFormat="1" applyFont="1" applyBorder="1" applyAlignment="1">
      <alignment vertical="center" wrapText="1"/>
    </xf>
    <xf numFmtId="0" fontId="18" fillId="0" borderId="0" xfId="17" applyFont="1" applyAlignment="1">
      <alignment horizontal="center" vertical="center" wrapText="1"/>
    </xf>
    <xf numFmtId="0" fontId="20" fillId="0" borderId="0" xfId="17" applyFont="1" applyAlignment="1">
      <alignment vertical="center" wrapText="1"/>
    </xf>
    <xf numFmtId="43" fontId="16" fillId="0" borderId="0" xfId="40" applyFont="1" applyAlignment="1">
      <alignment vertical="center" wrapText="1"/>
    </xf>
    <xf numFmtId="0" fontId="22" fillId="0" borderId="0" xfId="17" applyFont="1" applyAlignment="1">
      <alignment vertical="center"/>
    </xf>
    <xf numFmtId="1" fontId="20" fillId="0" borderId="0" xfId="41" applyNumberFormat="1" applyFont="1" applyFill="1" applyAlignment="1">
      <alignment horizontal="right" vertical="center" wrapText="1"/>
    </xf>
    <xf numFmtId="1" fontId="20" fillId="0" borderId="0" xfId="41" applyNumberFormat="1" applyFont="1" applyFill="1" applyAlignment="1">
      <alignment horizontal="center" vertical="center" wrapText="1"/>
    </xf>
    <xf numFmtId="1" fontId="20" fillId="0" borderId="0" xfId="41" applyNumberFormat="1" applyFont="1" applyFill="1" applyAlignment="1">
      <alignment vertical="center" wrapText="1"/>
    </xf>
    <xf numFmtId="0" fontId="25" fillId="0" borderId="0" xfId="17" applyFont="1" applyAlignment="1">
      <alignment vertical="center"/>
    </xf>
    <xf numFmtId="0" fontId="23" fillId="0" borderId="0" xfId="17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6" xfId="17" applyFont="1" applyBorder="1" applyAlignment="1">
      <alignment horizontal="center" vertical="center" wrapText="1"/>
    </xf>
    <xf numFmtId="43" fontId="22" fillId="0" borderId="6" xfId="40" applyFont="1" applyBorder="1" applyAlignment="1">
      <alignment horizontal="center" vertical="center" wrapText="1"/>
    </xf>
    <xf numFmtId="0" fontId="16" fillId="0" borderId="0" xfId="17" quotePrefix="1" applyFont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41" fontId="22" fillId="0" borderId="4" xfId="40" applyNumberFormat="1" applyFont="1" applyBorder="1" applyAlignment="1">
      <alignment vertical="center" wrapText="1"/>
    </xf>
    <xf numFmtId="41" fontId="22" fillId="0" borderId="5" xfId="40" applyNumberFormat="1" applyFont="1" applyBorder="1" applyAlignment="1">
      <alignment vertical="center" wrapText="1"/>
    </xf>
    <xf numFmtId="0" fontId="1" fillId="0" borderId="0" xfId="17"/>
    <xf numFmtId="0" fontId="16" fillId="0" borderId="6" xfId="17" applyFont="1" applyBorder="1"/>
    <xf numFmtId="43" fontId="28" fillId="0" borderId="6" xfId="17" applyNumberFormat="1" applyFont="1" applyFill="1" applyBorder="1" applyAlignment="1">
      <alignment horizontal="right" vertical="center" wrapText="1"/>
    </xf>
    <xf numFmtId="43" fontId="27" fillId="0" borderId="6" xfId="17" applyNumberFormat="1" applyFont="1" applyFill="1" applyBorder="1" applyAlignment="1">
      <alignment horizontal="right" vertical="center" wrapText="1"/>
    </xf>
    <xf numFmtId="0" fontId="27" fillId="0" borderId="6" xfId="17" applyFont="1" applyFill="1" applyBorder="1" applyAlignment="1">
      <alignment horizontal="left" vertical="center" wrapText="1"/>
    </xf>
    <xf numFmtId="0" fontId="27" fillId="0" borderId="6" xfId="17" applyFont="1" applyFill="1" applyBorder="1" applyAlignment="1">
      <alignment horizontal="center" vertical="center"/>
    </xf>
    <xf numFmtId="41" fontId="28" fillId="0" borderId="6" xfId="17" applyNumberFormat="1" applyFont="1" applyFill="1" applyBorder="1" applyAlignment="1">
      <alignment horizontal="right" vertical="center" wrapText="1"/>
    </xf>
    <xf numFmtId="0" fontId="27" fillId="0" borderId="6" xfId="17" applyFont="1" applyFill="1" applyBorder="1" applyAlignment="1">
      <alignment vertical="center" wrapText="1"/>
    </xf>
    <xf numFmtId="43" fontId="16" fillId="0" borderId="6" xfId="17" applyNumberFormat="1" applyFont="1" applyBorder="1"/>
    <xf numFmtId="43" fontId="29" fillId="0" borderId="6" xfId="17" applyNumberFormat="1" applyFont="1" applyFill="1" applyBorder="1" applyAlignment="1">
      <alignment horizontal="right" vertical="center" wrapText="1"/>
    </xf>
    <xf numFmtId="43" fontId="30" fillId="0" borderId="6" xfId="17" applyNumberFormat="1" applyFont="1" applyFill="1" applyBorder="1" applyAlignment="1">
      <alignment horizontal="right" vertical="center" wrapText="1"/>
    </xf>
    <xf numFmtId="0" fontId="28" fillId="0" borderId="6" xfId="17" applyFont="1" applyFill="1" applyBorder="1" applyAlignment="1">
      <alignment horizontal="left" vertical="center" wrapText="1"/>
    </xf>
    <xf numFmtId="0" fontId="27" fillId="0" borderId="6" xfId="17" applyFont="1" applyFill="1" applyBorder="1" applyAlignment="1">
      <alignment horizontal="center" vertical="center" wrapText="1"/>
    </xf>
    <xf numFmtId="0" fontId="28" fillId="0" borderId="6" xfId="17" applyFont="1" applyFill="1" applyBorder="1" applyAlignment="1">
      <alignment horizontal="left" vertical="center"/>
    </xf>
    <xf numFmtId="0" fontId="28" fillId="0" borderId="6" xfId="17" applyFont="1" applyFill="1" applyBorder="1" applyAlignment="1">
      <alignment horizontal="right" vertical="center" wrapText="1"/>
    </xf>
    <xf numFmtId="49" fontId="27" fillId="0" borderId="6" xfId="17" applyNumberFormat="1" applyFont="1" applyFill="1" applyBorder="1" applyAlignment="1">
      <alignment horizontal="left" vertical="center" wrapText="1"/>
    </xf>
    <xf numFmtId="0" fontId="27" fillId="0" borderId="6" xfId="17" applyFont="1" applyFill="1" applyBorder="1" applyAlignment="1">
      <alignment horizontal="left" vertical="center"/>
    </xf>
    <xf numFmtId="49" fontId="27" fillId="0" borderId="6" xfId="17" applyNumberFormat="1" applyFont="1" applyFill="1" applyBorder="1" applyAlignment="1">
      <alignment vertical="center" wrapText="1"/>
    </xf>
    <xf numFmtId="41" fontId="1" fillId="0" borderId="0" xfId="17" applyNumberFormat="1"/>
    <xf numFmtId="0" fontId="27" fillId="0" borderId="6" xfId="17" applyFont="1" applyFill="1" applyBorder="1" applyAlignment="1">
      <alignment horizontal="right" vertical="center" wrapText="1"/>
    </xf>
    <xf numFmtId="49" fontId="27" fillId="0" borderId="6" xfId="17" applyNumberFormat="1" applyFont="1" applyFill="1" applyBorder="1" applyAlignment="1">
      <alignment horizontal="right" vertical="center" wrapText="1"/>
    </xf>
    <xf numFmtId="49" fontId="28" fillId="0" borderId="6" xfId="17" applyNumberFormat="1" applyFont="1" applyFill="1" applyBorder="1" applyAlignment="1">
      <alignment horizontal="right" vertical="center" wrapText="1"/>
    </xf>
    <xf numFmtId="49" fontId="28" fillId="0" borderId="6" xfId="17" applyNumberFormat="1" applyFont="1" applyFill="1" applyBorder="1" applyAlignment="1">
      <alignment horizontal="left" vertical="center" wrapText="1"/>
    </xf>
    <xf numFmtId="0" fontId="29" fillId="0" borderId="6" xfId="17" applyFont="1" applyFill="1" applyBorder="1" applyAlignment="1">
      <alignment horizontal="right" vertical="center" wrapText="1"/>
    </xf>
    <xf numFmtId="41" fontId="16" fillId="0" borderId="6" xfId="17" applyNumberFormat="1" applyFont="1" applyBorder="1"/>
    <xf numFmtId="0" fontId="30" fillId="0" borderId="6" xfId="17" applyFont="1" applyBorder="1" applyAlignment="1">
      <alignment horizontal="center" vertical="center"/>
    </xf>
    <xf numFmtId="0" fontId="29" fillId="0" borderId="6" xfId="17" applyFont="1" applyBorder="1" applyAlignment="1">
      <alignment horizontal="center" vertical="center" wrapText="1"/>
    </xf>
    <xf numFmtId="0" fontId="30" fillId="0" borderId="6" xfId="17" applyFont="1" applyFill="1" applyBorder="1" applyAlignment="1">
      <alignment horizontal="center" vertical="center" wrapText="1"/>
    </xf>
    <xf numFmtId="0" fontId="29" fillId="0" borderId="6" xfId="17" applyFont="1" applyBorder="1" applyAlignment="1">
      <alignment horizontal="center" vertical="center"/>
    </xf>
    <xf numFmtId="0" fontId="35" fillId="0" borderId="6" xfId="17" applyFont="1" applyBorder="1" applyAlignment="1">
      <alignment horizontal="center" vertical="center"/>
    </xf>
    <xf numFmtId="0" fontId="28" fillId="0" borderId="6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/>
    </xf>
    <xf numFmtId="43" fontId="27" fillId="0" borderId="6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30" fillId="0" borderId="2" xfId="17" applyFont="1" applyBorder="1" applyAlignment="1">
      <alignment horizontal="center" vertical="center"/>
    </xf>
    <xf numFmtId="0" fontId="27" fillId="0" borderId="0" xfId="17" applyFont="1"/>
    <xf numFmtId="41" fontId="28" fillId="0" borderId="6" xfId="17" applyNumberFormat="1" applyFont="1" applyFill="1" applyBorder="1" applyAlignment="1">
      <alignment horizontal="center" vertical="center" wrapText="1"/>
    </xf>
    <xf numFmtId="0" fontId="27" fillId="0" borderId="6" xfId="17" applyFont="1" applyBorder="1"/>
    <xf numFmtId="43" fontId="28" fillId="0" borderId="6" xfId="17" applyNumberFormat="1" applyFont="1" applyFill="1" applyBorder="1" applyAlignment="1">
      <alignment horizontal="center" vertical="center" wrapText="1"/>
    </xf>
    <xf numFmtId="0" fontId="27" fillId="0" borderId="6" xfId="17" applyFont="1" applyFill="1" applyBorder="1" applyAlignment="1">
      <alignment horizontal="left" vertical="center" wrapText="1"/>
    </xf>
    <xf numFmtId="0" fontId="32" fillId="0" borderId="6" xfId="17" applyFont="1" applyFill="1" applyBorder="1" applyAlignment="1">
      <alignment vertical="center" wrapText="1"/>
    </xf>
    <xf numFmtId="0" fontId="16" fillId="0" borderId="6" xfId="17" applyFont="1" applyFill="1" applyBorder="1"/>
    <xf numFmtId="43" fontId="32" fillId="0" borderId="6" xfId="17" applyNumberFormat="1" applyFont="1" applyFill="1" applyBorder="1" applyAlignment="1">
      <alignment wrapText="1"/>
    </xf>
    <xf numFmtId="0" fontId="37" fillId="0" borderId="4" xfId="17" quotePrefix="1" applyFont="1" applyBorder="1" applyAlignment="1">
      <alignment horizontal="left" vertical="center" wrapText="1"/>
    </xf>
    <xf numFmtId="0" fontId="37" fillId="0" borderId="4" xfId="17" applyFont="1" applyBorder="1" applyAlignment="1">
      <alignment horizontal="center" vertical="center" wrapText="1"/>
    </xf>
    <xf numFmtId="43" fontId="37" fillId="0" borderId="4" xfId="40" applyFont="1" applyBorder="1" applyAlignment="1">
      <alignment vertical="center" wrapText="1"/>
    </xf>
    <xf numFmtId="0" fontId="39" fillId="0" borderId="4" xfId="17" applyFont="1" applyBorder="1" applyAlignment="1">
      <alignment vertical="center" wrapText="1"/>
    </xf>
    <xf numFmtId="0" fontId="37" fillId="0" borderId="4" xfId="17" applyFont="1" applyBorder="1" applyAlignment="1">
      <alignment vertical="center"/>
    </xf>
    <xf numFmtId="0" fontId="37" fillId="0" borderId="4" xfId="17" applyFont="1" applyBorder="1" applyAlignment="1">
      <alignment horizontal="center" vertical="center"/>
    </xf>
    <xf numFmtId="0" fontId="37" fillId="0" borderId="4" xfId="17" applyFont="1" applyBorder="1" applyAlignment="1">
      <alignment vertical="center" wrapText="1"/>
    </xf>
    <xf numFmtId="0" fontId="37" fillId="0" borderId="4" xfId="17" quotePrefix="1" applyFont="1" applyBorder="1" applyAlignment="1">
      <alignment horizontal="left" vertical="center"/>
    </xf>
    <xf numFmtId="0" fontId="37" fillId="0" borderId="4" xfId="17" applyFont="1" applyBorder="1" applyAlignment="1">
      <alignment horizontal="left" vertical="center" wrapText="1"/>
    </xf>
    <xf numFmtId="1" fontId="37" fillId="0" borderId="4" xfId="17" applyNumberFormat="1" applyFont="1" applyBorder="1" applyAlignment="1">
      <alignment vertical="center" wrapText="1"/>
    </xf>
    <xf numFmtId="0" fontId="27" fillId="0" borderId="6" xfId="0" applyFont="1" applyFill="1" applyBorder="1" applyAlignment="1">
      <alignment horizontal="left" vertical="center"/>
    </xf>
    <xf numFmtId="49" fontId="27" fillId="0" borderId="6" xfId="0" applyNumberFormat="1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41" fontId="28" fillId="0" borderId="6" xfId="17" applyNumberFormat="1" applyFont="1" applyFill="1" applyBorder="1" applyAlignment="1">
      <alignment horizontal="right" vertical="center"/>
    </xf>
    <xf numFmtId="41" fontId="28" fillId="0" borderId="6" xfId="0" applyNumberFormat="1" applyFont="1" applyFill="1" applyBorder="1" applyAlignment="1">
      <alignment horizontal="center" vertical="center" wrapText="1"/>
    </xf>
    <xf numFmtId="43" fontId="28" fillId="0" borderId="6" xfId="0" applyNumberFormat="1" applyFont="1" applyFill="1" applyBorder="1" applyAlignment="1">
      <alignment horizontal="right" vertical="center" wrapText="1"/>
    </xf>
    <xf numFmtId="41" fontId="30" fillId="0" borderId="6" xfId="17" applyNumberFormat="1" applyFont="1" applyFill="1" applyBorder="1" applyAlignment="1">
      <alignment horizontal="right" vertical="center" wrapText="1"/>
    </xf>
    <xf numFmtId="41" fontId="30" fillId="0" borderId="6" xfId="17" applyNumberFormat="1" applyFont="1" applyFill="1" applyBorder="1" applyAlignment="1">
      <alignment horizontal="right" vertical="center"/>
    </xf>
    <xf numFmtId="41" fontId="31" fillId="0" borderId="6" xfId="17" applyNumberFormat="1" applyFont="1" applyFill="1" applyBorder="1" applyAlignment="1">
      <alignment horizontal="right" vertical="center"/>
    </xf>
    <xf numFmtId="41" fontId="30" fillId="0" borderId="6" xfId="17" applyNumberFormat="1" applyFont="1" applyFill="1" applyBorder="1"/>
    <xf numFmtId="0" fontId="28" fillId="0" borderId="6" xfId="17" applyFont="1" applyFill="1" applyBorder="1"/>
    <xf numFmtId="3" fontId="16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1" fontId="37" fillId="2" borderId="4" xfId="40" applyNumberFormat="1" applyFont="1" applyFill="1" applyBorder="1" applyAlignment="1">
      <alignment vertical="center" wrapText="1"/>
    </xf>
    <xf numFmtId="43" fontId="37" fillId="2" borderId="4" xfId="40" applyFont="1" applyFill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17" quotePrefix="1" applyFont="1" applyAlignment="1">
      <alignment vertical="center" wrapText="1"/>
    </xf>
    <xf numFmtId="0" fontId="22" fillId="0" borderId="0" xfId="17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9" fillId="0" borderId="0" xfId="17" applyFont="1" applyAlignment="1">
      <alignment horizontal="center" vertical="center" wrapText="1"/>
    </xf>
    <xf numFmtId="0" fontId="21" fillId="0" borderId="16" xfId="17" applyFont="1" applyBorder="1" applyAlignment="1">
      <alignment horizontal="left" vertical="center" wrapText="1"/>
    </xf>
    <xf numFmtId="0" fontId="21" fillId="0" borderId="18" xfId="17" applyFont="1" applyBorder="1" applyAlignment="1">
      <alignment horizontal="left" vertical="center" wrapText="1"/>
    </xf>
    <xf numFmtId="0" fontId="21" fillId="0" borderId="19" xfId="17" applyFont="1" applyBorder="1" applyAlignment="1">
      <alignment horizontal="left" vertical="center" wrapText="1"/>
    </xf>
    <xf numFmtId="0" fontId="38" fillId="0" borderId="15" xfId="17" applyFont="1" applyBorder="1" applyAlignment="1">
      <alignment horizontal="left" vertical="center" wrapText="1"/>
    </xf>
    <xf numFmtId="0" fontId="38" fillId="0" borderId="17" xfId="17" applyFont="1" applyBorder="1" applyAlignment="1">
      <alignment horizontal="left" vertical="center" wrapText="1"/>
    </xf>
    <xf numFmtId="0" fontId="38" fillId="0" borderId="9" xfId="17" applyFont="1" applyBorder="1" applyAlignment="1">
      <alignment horizontal="left" vertical="center" wrapText="1"/>
    </xf>
    <xf numFmtId="0" fontId="21" fillId="0" borderId="15" xfId="17" applyFont="1" applyBorder="1" applyAlignment="1">
      <alignment horizontal="left" vertical="center" wrapText="1"/>
    </xf>
    <xf numFmtId="0" fontId="21" fillId="0" borderId="17" xfId="17" applyFont="1" applyBorder="1" applyAlignment="1">
      <alignment horizontal="left" vertical="center" wrapText="1"/>
    </xf>
    <xf numFmtId="0" fontId="21" fillId="0" borderId="9" xfId="17" applyFont="1" applyBorder="1" applyAlignment="1">
      <alignment horizontal="left" vertical="center" wrapText="1"/>
    </xf>
    <xf numFmtId="0" fontId="36" fillId="0" borderId="20" xfId="17" applyFont="1" applyBorder="1" applyAlignment="1">
      <alignment horizontal="left" vertical="center" wrapText="1"/>
    </xf>
    <xf numFmtId="0" fontId="16" fillId="0" borderId="20" xfId="17" applyFont="1" applyBorder="1" applyAlignment="1">
      <alignment horizontal="left" vertical="center" wrapText="1"/>
    </xf>
    <xf numFmtId="0" fontId="19" fillId="0" borderId="11" xfId="17" applyFont="1" applyFill="1" applyBorder="1" applyAlignment="1">
      <alignment horizontal="center" vertical="center" wrapText="1"/>
    </xf>
    <xf numFmtId="41" fontId="28" fillId="0" borderId="6" xfId="17" applyNumberFormat="1" applyFont="1" applyFill="1" applyBorder="1" applyAlignment="1">
      <alignment horizontal="right" vertical="center" wrapText="1"/>
    </xf>
    <xf numFmtId="0" fontId="30" fillId="0" borderId="6" xfId="17" applyFont="1" applyBorder="1" applyAlignment="1">
      <alignment horizontal="center" vertical="center"/>
    </xf>
    <xf numFmtId="0" fontId="30" fillId="0" borderId="12" xfId="17" applyFont="1" applyBorder="1" applyAlignment="1">
      <alignment horizontal="center" vertical="center"/>
    </xf>
    <xf numFmtId="0" fontId="30" fillId="0" borderId="13" xfId="17" applyFont="1" applyBorder="1" applyAlignment="1">
      <alignment horizontal="center" vertical="center"/>
    </xf>
    <xf numFmtId="0" fontId="30" fillId="0" borderId="2" xfId="17" applyFont="1" applyBorder="1" applyAlignment="1">
      <alignment horizontal="center" vertical="center"/>
    </xf>
    <xf numFmtId="0" fontId="29" fillId="0" borderId="6" xfId="17" applyFont="1" applyFill="1" applyBorder="1" applyAlignment="1">
      <alignment horizontal="left" vertical="center" wrapText="1"/>
    </xf>
    <xf numFmtId="0" fontId="27" fillId="0" borderId="6" xfId="17" applyFont="1" applyFill="1" applyBorder="1" applyAlignment="1">
      <alignment horizontal="left" vertical="center" wrapText="1"/>
    </xf>
    <xf numFmtId="41" fontId="28" fillId="0" borderId="6" xfId="17" applyNumberFormat="1" applyFont="1" applyFill="1" applyBorder="1" applyAlignment="1">
      <alignment horizontal="right" vertical="center"/>
    </xf>
    <xf numFmtId="0" fontId="27" fillId="0" borderId="10" xfId="17" applyFont="1" applyFill="1" applyBorder="1" applyAlignment="1">
      <alignment horizontal="left" vertical="center" wrapText="1"/>
    </xf>
    <xf numFmtId="0" fontId="27" fillId="0" borderId="14" xfId="17" applyFont="1" applyFill="1" applyBorder="1" applyAlignment="1">
      <alignment horizontal="left" vertical="center" wrapText="1"/>
    </xf>
    <xf numFmtId="41" fontId="28" fillId="0" borderId="10" xfId="17" applyNumberFormat="1" applyFont="1" applyFill="1" applyBorder="1" applyAlignment="1">
      <alignment horizontal="center" vertical="center"/>
    </xf>
    <xf numFmtId="0" fontId="28" fillId="0" borderId="7" xfId="17" applyFont="1" applyFill="1" applyBorder="1" applyAlignment="1">
      <alignment horizontal="center" vertical="center"/>
    </xf>
    <xf numFmtId="0" fontId="28" fillId="0" borderId="14" xfId="17" applyFont="1" applyFill="1" applyBorder="1" applyAlignment="1">
      <alignment horizontal="center" vertical="center"/>
    </xf>
    <xf numFmtId="0" fontId="29" fillId="0" borderId="6" xfId="17" applyFont="1" applyBorder="1" applyAlignment="1">
      <alignment horizontal="left" vertical="center"/>
    </xf>
    <xf numFmtId="0" fontId="30" fillId="0" borderId="6" xfId="17" applyFont="1" applyFill="1" applyBorder="1" applyAlignment="1">
      <alignment horizontal="left" vertical="center" wrapText="1"/>
    </xf>
    <xf numFmtId="0" fontId="28" fillId="0" borderId="6" xfId="17" applyFont="1" applyFill="1" applyBorder="1" applyAlignment="1">
      <alignment horizontal="left" vertical="center" wrapText="1"/>
    </xf>
  </cellXfs>
  <cellStyles count="4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_HOBONG" xfId="6"/>
    <cellStyle name="??_(????)??????" xfId="7"/>
    <cellStyle name="Comma" xfId="40" builtinId="3"/>
    <cellStyle name="Comma0" xfId="8"/>
    <cellStyle name="Currency0" xfId="9"/>
    <cellStyle name="Date" xfId="10"/>
    <cellStyle name="Fixed" xfId="11"/>
    <cellStyle name="Header1" xfId="12"/>
    <cellStyle name="Header2" xfId="13"/>
    <cellStyle name="Heading 1" xfId="14" builtinId="16" customBuiltin="1"/>
    <cellStyle name="Heading 2" xfId="15" builtinId="17" customBuiltin="1"/>
    <cellStyle name="n" xfId="16"/>
    <cellStyle name="Normal" xfId="0" builtinId="0"/>
    <cellStyle name="Normal 2" xfId="17"/>
    <cellStyle name="Normal_Bieu mau (CV )" xfId="41"/>
    <cellStyle name="Total" xfId="18" builtinId="25" customBuiltin="1"/>
    <cellStyle name=" [0.00]_ Att. 1- Cover" xfId="19"/>
    <cellStyle name="_ Att. 1- Cover" xfId="20"/>
    <cellStyle name="?_ Att. 1- Cover" xfId="21"/>
    <cellStyle name="똿뗦먛귟 [0.00]_PRODUCT DETAIL Q1" xfId="22"/>
    <cellStyle name="똿뗦먛귟_PRODUCT DETAIL Q1" xfId="23"/>
    <cellStyle name="믅됞 [0.00]_PRODUCT DETAIL Q1" xfId="24"/>
    <cellStyle name="믅됞_PRODUCT DETAIL Q1" xfId="25"/>
    <cellStyle name="백분율_95" xfId="26"/>
    <cellStyle name="뷭?_BOOKSHIP" xfId="27"/>
    <cellStyle name="콤마 [0]_1202" xfId="28"/>
    <cellStyle name="콤마_1202" xfId="29"/>
    <cellStyle name="통화 [0]_1202" xfId="30"/>
    <cellStyle name="통화_1202" xfId="31"/>
    <cellStyle name="표준_(정보부문)월별인원계획" xfId="32"/>
    <cellStyle name="표준_kc-elec system check list" xfId="33"/>
    <cellStyle name="一般_00Q3902REV.1" xfId="34"/>
    <cellStyle name="千分位[0]_00Q3902REV.1" xfId="35"/>
    <cellStyle name="千分位_00Q3902REV.1" xfId="36"/>
    <cellStyle name="貨幣 [0]_00Q3902REV.1" xfId="37"/>
    <cellStyle name="貨幣[0]_BRE" xfId="38"/>
    <cellStyle name="貨幣_00Q3902REV.1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opLeftCell="A7" workbookViewId="0">
      <selection activeCell="A3" sqref="A3:R3"/>
    </sheetView>
  </sheetViews>
  <sheetFormatPr defaultColWidth="9" defaultRowHeight="18.75"/>
  <cols>
    <col min="1" max="1" width="8.625" style="34" customWidth="1"/>
    <col min="2" max="2" width="7.75" style="34" customWidth="1"/>
    <col min="3" max="3" width="10.25" style="34" customWidth="1"/>
    <col min="4" max="4" width="6.75" style="34" customWidth="1"/>
    <col min="5" max="5" width="6.25" style="34" customWidth="1"/>
    <col min="6" max="6" width="6.875" style="34" customWidth="1"/>
    <col min="7" max="7" width="6.25" style="34" customWidth="1"/>
    <col min="8" max="8" width="6.875" style="34" customWidth="1"/>
    <col min="9" max="9" width="6.25" style="34" customWidth="1"/>
    <col min="10" max="10" width="6.875" style="34" customWidth="1"/>
    <col min="11" max="11" width="6.25" style="34" customWidth="1"/>
    <col min="12" max="12" width="6.875" style="34" customWidth="1"/>
    <col min="13" max="13" width="6.25" style="34" customWidth="1"/>
    <col min="14" max="14" width="6.875" style="34" customWidth="1"/>
    <col min="15" max="15" width="6.25" style="34" customWidth="1"/>
    <col min="16" max="16" width="6.875" style="34" customWidth="1"/>
    <col min="17" max="17" width="7.625" style="34" customWidth="1"/>
    <col min="18" max="18" width="7.875" style="34" customWidth="1"/>
    <col min="19" max="16384" width="9" style="34"/>
  </cols>
  <sheetData>
    <row r="1" spans="1:32" s="31" customFormat="1">
      <c r="A1" s="120" t="s">
        <v>179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29"/>
      <c r="T1" s="29"/>
      <c r="U1" s="29"/>
      <c r="V1" s="29"/>
      <c r="W1" s="29"/>
      <c r="X1" s="29"/>
      <c r="Y1" s="29"/>
      <c r="Z1" s="29"/>
      <c r="AA1" s="30"/>
    </row>
    <row r="2" spans="1:32" s="31" customFormat="1">
      <c r="A2" s="120" t="s">
        <v>180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29"/>
      <c r="T2" s="29"/>
      <c r="U2" s="29"/>
      <c r="V2" s="29"/>
      <c r="W2" s="29"/>
      <c r="X2" s="29"/>
      <c r="Y2" s="29"/>
      <c r="Z2" s="29"/>
      <c r="AA2" s="30"/>
    </row>
    <row r="3" spans="1:32" s="32" customFormat="1" ht="19.5">
      <c r="A3" s="120" t="s">
        <v>181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32" s="32" customFormat="1" ht="19.5">
      <c r="A4" s="28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32">
      <c r="A5" s="121" t="s">
        <v>54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1:3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32">
      <c r="A7" s="117" t="s">
        <v>23</v>
      </c>
      <c r="B7" s="117" t="s">
        <v>46</v>
      </c>
      <c r="C7" s="117" t="s">
        <v>47</v>
      </c>
      <c r="D7" s="117" t="s">
        <v>48</v>
      </c>
      <c r="E7" s="123" t="s">
        <v>43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</row>
    <row r="8" spans="1:32" ht="103.5" customHeight="1">
      <c r="A8" s="122"/>
      <c r="B8" s="122"/>
      <c r="C8" s="122"/>
      <c r="D8" s="122"/>
      <c r="E8" s="115" t="s">
        <v>24</v>
      </c>
      <c r="F8" s="116"/>
      <c r="G8" s="115" t="s">
        <v>25</v>
      </c>
      <c r="H8" s="116"/>
      <c r="I8" s="115" t="s">
        <v>41</v>
      </c>
      <c r="J8" s="116"/>
      <c r="K8" s="115" t="s">
        <v>42</v>
      </c>
      <c r="L8" s="116"/>
      <c r="M8" s="115" t="s">
        <v>26</v>
      </c>
      <c r="N8" s="116"/>
      <c r="O8" s="115" t="s">
        <v>29</v>
      </c>
      <c r="P8" s="116"/>
      <c r="Q8" s="117" t="s">
        <v>51</v>
      </c>
      <c r="R8" s="117" t="s">
        <v>52</v>
      </c>
    </row>
    <row r="9" spans="1:32" ht="84.75" customHeight="1">
      <c r="A9" s="118"/>
      <c r="B9" s="118"/>
      <c r="C9" s="118"/>
      <c r="D9" s="118"/>
      <c r="E9" s="40" t="s">
        <v>49</v>
      </c>
      <c r="F9" s="40" t="s">
        <v>50</v>
      </c>
      <c r="G9" s="40" t="s">
        <v>49</v>
      </c>
      <c r="H9" s="40" t="s">
        <v>50</v>
      </c>
      <c r="I9" s="40" t="s">
        <v>49</v>
      </c>
      <c r="J9" s="40" t="s">
        <v>50</v>
      </c>
      <c r="K9" s="40" t="s">
        <v>49</v>
      </c>
      <c r="L9" s="40" t="s">
        <v>50</v>
      </c>
      <c r="M9" s="40" t="s">
        <v>49</v>
      </c>
      <c r="N9" s="40" t="s">
        <v>50</v>
      </c>
      <c r="O9" s="40" t="s">
        <v>49</v>
      </c>
      <c r="P9" s="40" t="s">
        <v>50</v>
      </c>
      <c r="Q9" s="118"/>
      <c r="R9" s="118"/>
    </row>
    <row r="10" spans="1:3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</row>
    <row r="11" spans="1:32" ht="94.5">
      <c r="A11" s="101" t="s">
        <v>176</v>
      </c>
      <c r="B11" s="101" t="s">
        <v>177</v>
      </c>
      <c r="C11" s="101" t="s">
        <v>178</v>
      </c>
      <c r="D11" s="110">
        <v>39020</v>
      </c>
      <c r="E11" s="111">
        <v>501</v>
      </c>
      <c r="F11" s="111">
        <v>0</v>
      </c>
      <c r="G11" s="111">
        <f>936+305+289</f>
        <v>1530</v>
      </c>
      <c r="H11" s="111">
        <f>289</f>
        <v>289</v>
      </c>
      <c r="I11" s="112">
        <v>128.61000000000001</v>
      </c>
      <c r="J11" s="112">
        <f>I11</f>
        <v>128.61000000000001</v>
      </c>
      <c r="K11" s="111">
        <v>0</v>
      </c>
      <c r="L11" s="111">
        <v>0</v>
      </c>
      <c r="M11" s="111">
        <v>1567.52</v>
      </c>
      <c r="N11" s="111">
        <f>M11*40%</f>
        <v>627.00800000000004</v>
      </c>
      <c r="O11" s="112">
        <f>(228738+205233+85546)/10000</f>
        <v>51.951700000000002</v>
      </c>
      <c r="P11" s="112">
        <f>O11</f>
        <v>51.951700000000002</v>
      </c>
      <c r="Q11" s="111">
        <v>0</v>
      </c>
      <c r="R11" s="111">
        <f>D11-H11-J11-N11-O11</f>
        <v>37923.4303</v>
      </c>
    </row>
    <row r="12" spans="1:32">
      <c r="A12" s="42"/>
      <c r="B12" s="42"/>
      <c r="C12" s="42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32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3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32" ht="32.25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32" ht="18.7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</sheetData>
  <mergeCells count="21">
    <mergeCell ref="A16:R16"/>
    <mergeCell ref="A1:R1"/>
    <mergeCell ref="A2:R2"/>
    <mergeCell ref="A3:R3"/>
    <mergeCell ref="A5:R5"/>
    <mergeCell ref="A7:A9"/>
    <mergeCell ref="B7:B9"/>
    <mergeCell ref="C7:C9"/>
    <mergeCell ref="D7:D9"/>
    <mergeCell ref="E7:R7"/>
    <mergeCell ref="E8:F8"/>
    <mergeCell ref="R8:R9"/>
    <mergeCell ref="A14:R14"/>
    <mergeCell ref="A15:R15"/>
    <mergeCell ref="A13:R13"/>
    <mergeCell ref="G8:H8"/>
    <mergeCell ref="I8:J8"/>
    <mergeCell ref="K8:L8"/>
    <mergeCell ref="M8:N8"/>
    <mergeCell ref="O8:P8"/>
    <mergeCell ref="Q8:Q9"/>
  </mergeCells>
  <pageMargins left="0.39370078740157483" right="0.39370078740157483" top="0.78740157480314965" bottom="0.78740157480314965" header="0.51181102362204722" footer="0.5118110236220472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6.125" defaultRowHeight="12.75"/>
  <cols>
    <col min="1" max="1" width="19.875" style="1" customWidth="1"/>
    <col min="2" max="2" width="0.875" style="1" customWidth="1"/>
    <col min="3" max="3" width="21.375" style="1" customWidth="1"/>
    <col min="4" max="16384" width="6.125" style="1"/>
  </cols>
  <sheetData>
    <row r="1" spans="1:3" ht="15">
      <c r="A1"/>
      <c r="C1" s="3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6.125" defaultRowHeight="12.75"/>
  <cols>
    <col min="1" max="1" width="19.875" style="1" customWidth="1"/>
    <col min="2" max="2" width="0.875" style="1" customWidth="1"/>
    <col min="3" max="3" width="21.375" style="1" customWidth="1"/>
    <col min="4" max="16384" width="6.125" style="1"/>
  </cols>
  <sheetData>
    <row r="1" spans="1:3" ht="15">
      <c r="A1" s="2"/>
      <c r="C1"/>
    </row>
    <row r="2" spans="1:3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spans="1:3" ht="15">
      <c r="C5" s="2"/>
    </row>
    <row r="6" spans="1:3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spans="1:3" ht="15">
      <c r="C12" s="2"/>
    </row>
    <row r="13" spans="1:3" ht="15.75" thickBot="1">
      <c r="C13" s="2"/>
    </row>
    <row r="14" spans="1:3" ht="15.75" thickBot="1">
      <c r="A14" s="2"/>
      <c r="C14" s="2"/>
    </row>
    <row r="15" spans="1:3" ht="15">
      <c r="A15" s="2"/>
    </row>
    <row r="16" spans="1:3" ht="15.75" thickBot="1">
      <c r="A16" s="2"/>
    </row>
    <row r="17" spans="1:3" ht="15.75" thickBot="1">
      <c r="A17" s="2"/>
      <c r="C17" s="2"/>
    </row>
    <row r="18" spans="1:3" ht="15">
      <c r="C18" s="2"/>
    </row>
    <row r="19" spans="1:3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spans="1:3" ht="15">
      <c r="A24" s="2"/>
    </row>
    <row r="25" spans="1:3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spans="1:3" ht="15">
      <c r="A37" s="2"/>
    </row>
    <row r="38" spans="1:3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6.125" defaultRowHeight="12.75"/>
  <cols>
    <col min="1" max="1" width="19.875" style="1" customWidth="1"/>
    <col min="2" max="2" width="0.875" style="1" customWidth="1"/>
    <col min="3" max="3" width="21.375" style="1" customWidth="1"/>
    <col min="4" max="16384" width="6.125" style="1"/>
  </cols>
  <sheetData>
    <row r="1" spans="1:3" ht="15">
      <c r="A1" s="4"/>
      <c r="C1"/>
    </row>
    <row r="2" spans="1:3" ht="15.75" thickBot="1">
      <c r="A2" s="4"/>
    </row>
    <row r="3" spans="1:3" ht="15.75" thickBot="1">
      <c r="A3" s="4"/>
      <c r="C3" s="4"/>
    </row>
    <row r="4" spans="1:3" ht="15">
      <c r="A4" s="4"/>
      <c r="C4" s="4"/>
    </row>
    <row r="5" spans="1:3" ht="15">
      <c r="C5" s="4"/>
    </row>
    <row r="6" spans="1:3" ht="15.75" thickBot="1">
      <c r="C6" s="4"/>
    </row>
    <row r="7" spans="1:3" ht="15">
      <c r="A7" s="4"/>
      <c r="C7" s="4"/>
    </row>
    <row r="8" spans="1:3" ht="15">
      <c r="A8" s="4"/>
      <c r="C8" s="4"/>
    </row>
    <row r="9" spans="1:3" ht="15">
      <c r="A9" s="4"/>
      <c r="C9" s="4"/>
    </row>
    <row r="10" spans="1:3" ht="15">
      <c r="A10" s="4"/>
      <c r="C10" s="4"/>
    </row>
    <row r="11" spans="1:3" ht="15.75" thickBot="1">
      <c r="A11" s="4"/>
      <c r="C11" s="4"/>
    </row>
    <row r="12" spans="1:3" ht="15">
      <c r="C12" s="4"/>
    </row>
    <row r="13" spans="1:3" ht="15.75" thickBot="1">
      <c r="C13" s="4"/>
    </row>
    <row r="14" spans="1:3" ht="15.75" thickBot="1">
      <c r="A14" s="4"/>
      <c r="C14" s="4"/>
    </row>
    <row r="15" spans="1:3" ht="15">
      <c r="A15" s="4"/>
    </row>
    <row r="16" spans="1:3" ht="15.75" thickBot="1">
      <c r="A16" s="4"/>
    </row>
    <row r="17" spans="1:3" ht="15.75" thickBot="1">
      <c r="A17" s="4"/>
      <c r="C17" s="4"/>
    </row>
    <row r="18" spans="1:3" ht="15">
      <c r="C18" s="4"/>
    </row>
    <row r="19" spans="1:3" ht="15">
      <c r="C19" s="4"/>
    </row>
    <row r="20" spans="1:3" ht="15">
      <c r="A20" s="4"/>
      <c r="C20" s="4"/>
    </row>
    <row r="21" spans="1:3" ht="15">
      <c r="A21" s="4"/>
      <c r="C21" s="4"/>
    </row>
    <row r="22" spans="1:3" ht="15">
      <c r="A22" s="4"/>
      <c r="C22" s="4"/>
    </row>
    <row r="23" spans="1:3" ht="15">
      <c r="A23" s="4"/>
      <c r="C23" s="4"/>
    </row>
    <row r="24" spans="1:3" ht="15">
      <c r="A24" s="4"/>
    </row>
    <row r="25" spans="1:3" ht="15">
      <c r="A25" s="4"/>
    </row>
    <row r="26" spans="1:3" ht="15.75" thickBot="1">
      <c r="A26" s="4"/>
      <c r="C26" s="4"/>
    </row>
    <row r="27" spans="1:3" ht="15">
      <c r="A27" s="4"/>
      <c r="C27" s="4"/>
    </row>
    <row r="28" spans="1:3" ht="15">
      <c r="A28" s="4"/>
      <c r="C28" s="4"/>
    </row>
    <row r="29" spans="1:3" ht="15">
      <c r="A29" s="4"/>
      <c r="C29" s="4"/>
    </row>
    <row r="30" spans="1:3" ht="15">
      <c r="A30" s="4"/>
      <c r="C30" s="4"/>
    </row>
    <row r="31" spans="1:3" ht="15">
      <c r="A31" s="4"/>
      <c r="C31" s="4"/>
    </row>
    <row r="32" spans="1:3" ht="15">
      <c r="A32" s="4"/>
      <c r="C32" s="4"/>
    </row>
    <row r="33" spans="1:3" ht="15">
      <c r="A33" s="4"/>
      <c r="C33" s="4"/>
    </row>
    <row r="34" spans="1:3" ht="15">
      <c r="A34" s="4"/>
      <c r="C34" s="4"/>
    </row>
    <row r="35" spans="1:3" ht="15">
      <c r="A35" s="4"/>
      <c r="C35" s="4"/>
    </row>
    <row r="36" spans="1:3" ht="15">
      <c r="A36" s="4"/>
      <c r="C36" s="4"/>
    </row>
    <row r="37" spans="1:3" ht="15">
      <c r="A37" s="4"/>
    </row>
    <row r="38" spans="1:3" ht="15">
      <c r="A38" s="4"/>
    </row>
    <row r="39" spans="1:3" ht="15">
      <c r="A39" s="4"/>
      <c r="C39" s="4"/>
    </row>
    <row r="40" spans="1:3" ht="15">
      <c r="A40" s="4"/>
      <c r="C40" s="4"/>
    </row>
    <row r="41" spans="1:3" ht="15">
      <c r="A41" s="4"/>
      <c r="C41" s="4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A19" zoomScaleSheetLayoutView="110" zoomScalePageLayoutView="90" workbookViewId="0">
      <selection activeCell="F30" sqref="F30"/>
    </sheetView>
  </sheetViews>
  <sheetFormatPr defaultColWidth="9" defaultRowHeight="15.75"/>
  <cols>
    <col min="1" max="1" width="55.5" style="13" customWidth="1"/>
    <col min="2" max="2" width="11.375" style="13" bestFit="1" customWidth="1"/>
    <col min="3" max="3" width="10.875" style="27" bestFit="1" customWidth="1"/>
    <col min="4" max="16384" width="9" style="13"/>
  </cols>
  <sheetData>
    <row r="1" spans="1:3" ht="16.5">
      <c r="A1" s="120" t="s">
        <v>58</v>
      </c>
      <c r="B1" s="120"/>
      <c r="C1" s="120"/>
    </row>
    <row r="2" spans="1:3" ht="16.5">
      <c r="A2" s="120" t="s">
        <v>59</v>
      </c>
      <c r="B2" s="120"/>
      <c r="C2" s="120"/>
    </row>
    <row r="3" spans="1:3" ht="16.5">
      <c r="A3" s="120" t="s">
        <v>57</v>
      </c>
      <c r="B3" s="120"/>
      <c r="C3" s="120"/>
    </row>
    <row r="4" spans="1:3" ht="18.75">
      <c r="A4" s="19"/>
      <c r="B4" s="19"/>
      <c r="C4" s="16"/>
    </row>
    <row r="5" spans="1:3" ht="36" customHeight="1">
      <c r="A5" s="127" t="s">
        <v>27</v>
      </c>
      <c r="B5" s="127"/>
      <c r="C5" s="127"/>
    </row>
    <row r="6" spans="1:3" ht="16.5">
      <c r="A6" s="7"/>
      <c r="B6" s="8"/>
      <c r="C6" s="17"/>
    </row>
    <row r="7" spans="1:3" s="25" customFormat="1" ht="33">
      <c r="A7" s="37" t="s">
        <v>1</v>
      </c>
      <c r="B7" s="37" t="s">
        <v>2</v>
      </c>
      <c r="C7" s="38" t="s">
        <v>55</v>
      </c>
    </row>
    <row r="8" spans="1:3" ht="33.75" customHeight="1">
      <c r="A8" s="128" t="s">
        <v>45</v>
      </c>
      <c r="B8" s="129"/>
      <c r="C8" s="130"/>
    </row>
    <row r="9" spans="1:3" ht="17.25">
      <c r="A9" s="14" t="s">
        <v>36</v>
      </c>
      <c r="B9" s="9"/>
      <c r="C9" s="18"/>
    </row>
    <row r="10" spans="1:3" ht="16.5">
      <c r="A10" s="21" t="s">
        <v>30</v>
      </c>
      <c r="B10" s="22"/>
      <c r="C10" s="5"/>
    </row>
    <row r="11" spans="1:3" ht="16.5">
      <c r="A11" s="23" t="s">
        <v>28</v>
      </c>
      <c r="B11" s="22" t="s">
        <v>3</v>
      </c>
      <c r="C11" s="18">
        <v>0</v>
      </c>
    </row>
    <row r="12" spans="1:3" ht="16.5">
      <c r="A12" s="23" t="s">
        <v>18</v>
      </c>
      <c r="B12" s="22" t="s">
        <v>0</v>
      </c>
      <c r="C12" s="18">
        <v>0</v>
      </c>
    </row>
    <row r="13" spans="1:3" ht="16.5">
      <c r="A13" s="21" t="s">
        <v>31</v>
      </c>
      <c r="B13" s="22"/>
      <c r="C13" s="24"/>
    </row>
    <row r="14" spans="1:3" ht="16.5">
      <c r="A14" s="23" t="s">
        <v>34</v>
      </c>
      <c r="B14" s="22" t="s">
        <v>3</v>
      </c>
      <c r="C14" s="18">
        <v>0</v>
      </c>
    </row>
    <row r="15" spans="1:3" ht="16.5">
      <c r="A15" s="23" t="s">
        <v>19</v>
      </c>
      <c r="B15" s="22" t="s">
        <v>0</v>
      </c>
      <c r="C15" s="18">
        <v>0</v>
      </c>
    </row>
    <row r="16" spans="1:3" ht="16.5">
      <c r="A16" s="6" t="s">
        <v>32</v>
      </c>
      <c r="B16" s="9"/>
      <c r="C16" s="18"/>
    </row>
    <row r="17" spans="1:3" ht="16.5">
      <c r="A17" s="11" t="s">
        <v>35</v>
      </c>
      <c r="B17" s="9" t="s">
        <v>3</v>
      </c>
      <c r="C17" s="18">
        <v>0</v>
      </c>
    </row>
    <row r="18" spans="1:3" ht="16.5">
      <c r="A18" s="11" t="s">
        <v>20</v>
      </c>
      <c r="B18" s="9" t="s">
        <v>0</v>
      </c>
      <c r="C18" s="18">
        <v>0</v>
      </c>
    </row>
    <row r="19" spans="1:3" ht="16.5">
      <c r="A19" s="5" t="s">
        <v>33</v>
      </c>
      <c r="B19" s="9"/>
      <c r="C19" s="18"/>
    </row>
    <row r="20" spans="1:3" ht="16.5">
      <c r="A20" s="11" t="s">
        <v>21</v>
      </c>
      <c r="B20" s="9" t="s">
        <v>3</v>
      </c>
      <c r="C20" s="18">
        <v>0</v>
      </c>
    </row>
    <row r="21" spans="1:3" ht="16.5">
      <c r="A21" s="11" t="s">
        <v>22</v>
      </c>
      <c r="B21" s="9" t="s">
        <v>0</v>
      </c>
      <c r="C21" s="18">
        <v>0</v>
      </c>
    </row>
    <row r="22" spans="1:3" ht="17.25">
      <c r="A22" s="14" t="s">
        <v>37</v>
      </c>
      <c r="B22" s="9"/>
      <c r="C22" s="18"/>
    </row>
    <row r="23" spans="1:3" ht="16.5">
      <c r="A23" s="21" t="s">
        <v>30</v>
      </c>
      <c r="B23" s="9"/>
      <c r="C23" s="18"/>
    </row>
    <row r="24" spans="1:3" ht="16.5">
      <c r="A24" s="23" t="s">
        <v>28</v>
      </c>
      <c r="B24" s="9" t="s">
        <v>3</v>
      </c>
      <c r="C24" s="44">
        <v>2</v>
      </c>
    </row>
    <row r="25" spans="1:3" ht="16.5">
      <c r="A25" s="23" t="s">
        <v>18</v>
      </c>
      <c r="B25" s="9" t="s">
        <v>9</v>
      </c>
      <c r="C25" s="18">
        <v>86.01</v>
      </c>
    </row>
    <row r="26" spans="1:3" ht="16.5">
      <c r="A26" s="21" t="s">
        <v>31</v>
      </c>
      <c r="B26" s="9"/>
      <c r="C26" s="18"/>
    </row>
    <row r="27" spans="1:3" ht="16.5">
      <c r="A27" s="23" t="s">
        <v>34</v>
      </c>
      <c r="B27" s="9" t="s">
        <v>3</v>
      </c>
      <c r="C27" s="44">
        <v>1</v>
      </c>
    </row>
    <row r="28" spans="1:3" ht="16.5">
      <c r="A28" s="23" t="s">
        <v>19</v>
      </c>
      <c r="B28" s="9" t="s">
        <v>9</v>
      </c>
      <c r="C28" s="18">
        <v>7</v>
      </c>
    </row>
    <row r="29" spans="1:3" ht="16.5">
      <c r="A29" s="6" t="s">
        <v>32</v>
      </c>
      <c r="B29" s="9"/>
      <c r="C29" s="18"/>
    </row>
    <row r="30" spans="1:3" ht="16.5">
      <c r="A30" s="11" t="s">
        <v>35</v>
      </c>
      <c r="B30" s="9" t="s">
        <v>3</v>
      </c>
      <c r="C30" s="18">
        <v>0</v>
      </c>
    </row>
    <row r="31" spans="1:3" ht="16.5">
      <c r="A31" s="11" t="s">
        <v>20</v>
      </c>
      <c r="B31" s="9" t="s">
        <v>9</v>
      </c>
      <c r="C31" s="18">
        <v>0</v>
      </c>
    </row>
    <row r="32" spans="1:3" ht="16.5">
      <c r="A32" s="5" t="s">
        <v>33</v>
      </c>
      <c r="B32" s="9"/>
      <c r="C32" s="18"/>
    </row>
    <row r="33" spans="1:3" ht="16.5">
      <c r="A33" s="89" t="s">
        <v>21</v>
      </c>
      <c r="B33" s="90" t="s">
        <v>3</v>
      </c>
      <c r="C33" s="113">
        <v>1</v>
      </c>
    </row>
    <row r="34" spans="1:3" ht="16.5">
      <c r="A34" s="89" t="s">
        <v>22</v>
      </c>
      <c r="B34" s="90" t="s">
        <v>9</v>
      </c>
      <c r="C34" s="114">
        <v>6</v>
      </c>
    </row>
    <row r="35" spans="1:3" ht="34.5" customHeight="1">
      <c r="A35" s="131" t="s">
        <v>44</v>
      </c>
      <c r="B35" s="132"/>
      <c r="C35" s="133"/>
    </row>
    <row r="36" spans="1:3" ht="17.25">
      <c r="A36" s="92" t="s">
        <v>38</v>
      </c>
      <c r="B36" s="90"/>
      <c r="C36" s="91"/>
    </row>
    <row r="37" spans="1:3" ht="16.5">
      <c r="A37" s="93" t="s">
        <v>30</v>
      </c>
      <c r="B37" s="94"/>
      <c r="C37" s="95"/>
    </row>
    <row r="38" spans="1:3" ht="16.5">
      <c r="A38" s="96" t="s">
        <v>28</v>
      </c>
      <c r="B38" s="94" t="s">
        <v>3</v>
      </c>
      <c r="C38" s="91">
        <v>0</v>
      </c>
    </row>
    <row r="39" spans="1:3" ht="16.5">
      <c r="A39" s="96" t="s">
        <v>18</v>
      </c>
      <c r="B39" s="94" t="s">
        <v>0</v>
      </c>
      <c r="C39" s="91">
        <v>0</v>
      </c>
    </row>
    <row r="40" spans="1:3" ht="16.5">
      <c r="A40" s="93" t="s">
        <v>31</v>
      </c>
      <c r="B40" s="90"/>
      <c r="C40" s="91"/>
    </row>
    <row r="41" spans="1:3" ht="16.5">
      <c r="A41" s="96" t="s">
        <v>34</v>
      </c>
      <c r="B41" s="90" t="s">
        <v>3</v>
      </c>
      <c r="C41" s="91">
        <v>0</v>
      </c>
    </row>
    <row r="42" spans="1:3" ht="16.5">
      <c r="A42" s="96" t="s">
        <v>19</v>
      </c>
      <c r="B42" s="90" t="s">
        <v>0</v>
      </c>
      <c r="C42" s="91">
        <v>0</v>
      </c>
    </row>
    <row r="43" spans="1:3" ht="16.5">
      <c r="A43" s="97" t="s">
        <v>32</v>
      </c>
      <c r="B43" s="94"/>
      <c r="C43" s="98"/>
    </row>
    <row r="44" spans="1:3" ht="16.5">
      <c r="A44" s="11" t="s">
        <v>35</v>
      </c>
      <c r="B44" s="22" t="s">
        <v>3</v>
      </c>
      <c r="C44" s="18">
        <v>0</v>
      </c>
    </row>
    <row r="45" spans="1:3" ht="16.5">
      <c r="A45" s="11" t="s">
        <v>20</v>
      </c>
      <c r="B45" s="22" t="s">
        <v>0</v>
      </c>
      <c r="C45" s="18">
        <v>0</v>
      </c>
    </row>
    <row r="46" spans="1:3" ht="16.5">
      <c r="A46" s="5" t="s">
        <v>33</v>
      </c>
      <c r="B46" s="9"/>
      <c r="C46" s="18"/>
    </row>
    <row r="47" spans="1:3" ht="16.5">
      <c r="A47" s="11" t="s">
        <v>21</v>
      </c>
      <c r="B47" s="9" t="s">
        <v>3</v>
      </c>
      <c r="C47" s="18">
        <v>0</v>
      </c>
    </row>
    <row r="48" spans="1:3" ht="16.5">
      <c r="A48" s="11" t="s">
        <v>22</v>
      </c>
      <c r="B48" s="9" t="s">
        <v>0</v>
      </c>
      <c r="C48" s="18">
        <v>0</v>
      </c>
    </row>
    <row r="49" spans="1:3" ht="17.25">
      <c r="A49" s="14" t="s">
        <v>39</v>
      </c>
      <c r="B49" s="9"/>
      <c r="C49" s="18"/>
    </row>
    <row r="50" spans="1:3" ht="16.5">
      <c r="A50" s="21" t="s">
        <v>30</v>
      </c>
      <c r="B50" s="9"/>
      <c r="C50" s="18"/>
    </row>
    <row r="51" spans="1:3" ht="16.5">
      <c r="A51" s="23" t="s">
        <v>28</v>
      </c>
      <c r="B51" s="9" t="s">
        <v>3</v>
      </c>
      <c r="C51" s="18">
        <v>0</v>
      </c>
    </row>
    <row r="52" spans="1:3" ht="16.5">
      <c r="A52" s="23" t="s">
        <v>18</v>
      </c>
      <c r="B52" s="9" t="s">
        <v>9</v>
      </c>
      <c r="C52" s="18">
        <v>0</v>
      </c>
    </row>
    <row r="53" spans="1:3" ht="16.5">
      <c r="A53" s="21" t="s">
        <v>31</v>
      </c>
      <c r="B53" s="9"/>
      <c r="C53" s="18"/>
    </row>
    <row r="54" spans="1:3" ht="16.5">
      <c r="A54" s="23" t="s">
        <v>34</v>
      </c>
      <c r="B54" s="9" t="s">
        <v>3</v>
      </c>
      <c r="C54" s="18">
        <v>0</v>
      </c>
    </row>
    <row r="55" spans="1:3" ht="16.5">
      <c r="A55" s="23" t="s">
        <v>19</v>
      </c>
      <c r="B55" s="9" t="s">
        <v>9</v>
      </c>
      <c r="C55" s="18">
        <v>0</v>
      </c>
    </row>
    <row r="56" spans="1:3" ht="16.5">
      <c r="A56" s="6" t="s">
        <v>32</v>
      </c>
      <c r="B56" s="9"/>
      <c r="C56" s="18"/>
    </row>
    <row r="57" spans="1:3" ht="16.5">
      <c r="A57" s="11" t="s">
        <v>35</v>
      </c>
      <c r="B57" s="9" t="s">
        <v>3</v>
      </c>
      <c r="C57" s="18">
        <v>0</v>
      </c>
    </row>
    <row r="58" spans="1:3" ht="16.5">
      <c r="A58" s="11" t="s">
        <v>20</v>
      </c>
      <c r="B58" s="9" t="s">
        <v>9</v>
      </c>
      <c r="C58" s="18">
        <v>0</v>
      </c>
    </row>
    <row r="59" spans="1:3" ht="16.5">
      <c r="A59" s="5" t="s">
        <v>33</v>
      </c>
      <c r="B59" s="9"/>
      <c r="C59" s="18"/>
    </row>
    <row r="60" spans="1:3" ht="16.5">
      <c r="A60" s="11" t="s">
        <v>21</v>
      </c>
      <c r="B60" s="9" t="s">
        <v>3</v>
      </c>
      <c r="C60" s="18">
        <v>0</v>
      </c>
    </row>
    <row r="61" spans="1:3" ht="16.5">
      <c r="A61" s="11" t="s">
        <v>22</v>
      </c>
      <c r="B61" s="9" t="s">
        <v>9</v>
      </c>
      <c r="C61" s="18">
        <v>0</v>
      </c>
    </row>
    <row r="62" spans="1:3" ht="33.75" customHeight="1">
      <c r="A62" s="134" t="s">
        <v>40</v>
      </c>
      <c r="B62" s="135"/>
      <c r="C62" s="136"/>
    </row>
    <row r="63" spans="1:3" ht="16.5">
      <c r="A63" s="20" t="s">
        <v>17</v>
      </c>
      <c r="B63" s="10" t="s">
        <v>0</v>
      </c>
      <c r="C63" s="18">
        <f xml:space="preserve"> (12507029000000/23300)/1000000</f>
        <v>536.78236051502142</v>
      </c>
    </row>
    <row r="64" spans="1:3" s="26" customFormat="1" ht="18.75">
      <c r="A64" s="11" t="s">
        <v>10</v>
      </c>
      <c r="B64" s="10" t="s">
        <v>0</v>
      </c>
      <c r="C64" s="18">
        <v>189.37</v>
      </c>
    </row>
    <row r="65" spans="1:3" s="26" customFormat="1" ht="18.75">
      <c r="A65" s="11" t="s">
        <v>11</v>
      </c>
      <c r="B65" s="9" t="s">
        <v>0</v>
      </c>
      <c r="C65" s="18">
        <v>0</v>
      </c>
    </row>
    <row r="66" spans="1:3" ht="16.5">
      <c r="A66" s="11" t="s">
        <v>12</v>
      </c>
      <c r="B66" s="9" t="s">
        <v>9</v>
      </c>
      <c r="C66" s="18">
        <v>765.25</v>
      </c>
    </row>
    <row r="67" spans="1:3" ht="16.5">
      <c r="A67" s="134" t="s">
        <v>8</v>
      </c>
      <c r="B67" s="135"/>
      <c r="C67" s="136"/>
    </row>
    <row r="68" spans="1:3" ht="16.5">
      <c r="A68" s="11" t="s">
        <v>168</v>
      </c>
      <c r="B68" s="9" t="s">
        <v>7</v>
      </c>
      <c r="C68" s="44">
        <v>4712</v>
      </c>
    </row>
    <row r="69" spans="1:3" ht="16.5">
      <c r="A69" s="11" t="s">
        <v>13</v>
      </c>
      <c r="B69" s="9" t="s">
        <v>7</v>
      </c>
      <c r="C69" s="44">
        <f xml:space="preserve"> C68-C70</f>
        <v>4348</v>
      </c>
    </row>
    <row r="70" spans="1:3" ht="16.5">
      <c r="A70" s="11" t="s">
        <v>14</v>
      </c>
      <c r="B70" s="9" t="s">
        <v>7</v>
      </c>
      <c r="C70" s="44">
        <f xml:space="preserve"> 115+249</f>
        <v>364</v>
      </c>
    </row>
    <row r="71" spans="1:3" ht="16.5">
      <c r="A71" s="11" t="s">
        <v>15</v>
      </c>
      <c r="B71" s="9" t="s">
        <v>7</v>
      </c>
      <c r="C71" s="44">
        <f xml:space="preserve"> 4712-822</f>
        <v>3890</v>
      </c>
    </row>
    <row r="72" spans="1:3" ht="16.5">
      <c r="A72" s="15" t="s">
        <v>16</v>
      </c>
      <c r="B72" s="12" t="s">
        <v>7</v>
      </c>
      <c r="C72" s="45">
        <v>822</v>
      </c>
    </row>
    <row r="73" spans="1:3" ht="47.25" customHeight="1">
      <c r="A73" s="137" t="s">
        <v>172</v>
      </c>
      <c r="B73" s="138"/>
      <c r="C73" s="138"/>
    </row>
  </sheetData>
  <mergeCells count="9">
    <mergeCell ref="A62:C62"/>
    <mergeCell ref="A67:C67"/>
    <mergeCell ref="A3:C3"/>
    <mergeCell ref="A73:C73"/>
    <mergeCell ref="A1:C1"/>
    <mergeCell ref="A5:C5"/>
    <mergeCell ref="A2:C2"/>
    <mergeCell ref="A8:C8"/>
    <mergeCell ref="A35:C35"/>
  </mergeCells>
  <phoneticPr fontId="17" type="noConversion"/>
  <printOptions horizontalCentered="1"/>
  <pageMargins left="0.98425196850393704" right="0.59055118110236227" top="0.78740157480314965" bottom="0.78740157480314965" header="0.51181102362204722" footer="0.51181102362204722"/>
  <pageSetup paperSize="9" scale="97" fitToHeight="2" orientation="portrait" r:id="rId1"/>
  <headerFooter differentFirst="1" alignWithMargins="0">
    <oddFooter xml:space="preserve">&amp;R&amp;P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N10" sqref="N10"/>
    </sheetView>
  </sheetViews>
  <sheetFormatPr defaultRowHeight="15"/>
  <cols>
    <col min="1" max="1" width="3.125" style="46" customWidth="1"/>
    <col min="2" max="2" width="31.625" style="46" customWidth="1"/>
    <col min="3" max="3" width="26.875" style="46" customWidth="1"/>
    <col min="4" max="4" width="9" style="46"/>
    <col min="5" max="6" width="9.25" style="46" customWidth="1"/>
    <col min="7" max="7" width="6.875" style="46" customWidth="1"/>
    <col min="8" max="8" width="5.75" style="46" customWidth="1"/>
    <col min="9" max="9" width="5.125" style="46" customWidth="1"/>
    <col min="10" max="11" width="6.875" style="46" customWidth="1"/>
    <col min="12" max="12" width="10.125" style="46" customWidth="1"/>
    <col min="13" max="16384" width="9" style="46"/>
  </cols>
  <sheetData>
    <row r="1" spans="1:14" s="13" customFormat="1" ht="16.5">
      <c r="A1" s="120" t="s">
        <v>58</v>
      </c>
      <c r="B1" s="120"/>
      <c r="C1" s="120"/>
    </row>
    <row r="2" spans="1:14" s="13" customFormat="1" ht="16.5">
      <c r="A2" s="120" t="s">
        <v>59</v>
      </c>
      <c r="B2" s="120"/>
      <c r="C2" s="120"/>
    </row>
    <row r="3" spans="1:14" s="13" customFormat="1" ht="16.5">
      <c r="A3" s="120" t="s">
        <v>57</v>
      </c>
      <c r="B3" s="120"/>
      <c r="C3" s="120"/>
    </row>
    <row r="5" spans="1:14" ht="45.75" customHeight="1">
      <c r="A5" s="139" t="s">
        <v>53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4">
      <c r="A6" s="141" t="s">
        <v>154</v>
      </c>
      <c r="B6" s="141"/>
      <c r="C6" s="141"/>
      <c r="D6" s="142" t="s">
        <v>153</v>
      </c>
      <c r="E6" s="143"/>
      <c r="F6" s="80"/>
      <c r="G6" s="142" t="s">
        <v>157</v>
      </c>
      <c r="H6" s="144"/>
      <c r="I6" s="144"/>
      <c r="J6" s="144"/>
      <c r="K6" s="143"/>
      <c r="L6" s="75"/>
    </row>
    <row r="7" spans="1:14" ht="63.75">
      <c r="A7" s="72" t="s">
        <v>155</v>
      </c>
      <c r="B7" s="74" t="s">
        <v>152</v>
      </c>
      <c r="C7" s="72" t="s">
        <v>151</v>
      </c>
      <c r="D7" s="72" t="s">
        <v>170</v>
      </c>
      <c r="E7" s="73" t="s">
        <v>150</v>
      </c>
      <c r="F7" s="73" t="s">
        <v>56</v>
      </c>
      <c r="G7" s="72" t="s">
        <v>149</v>
      </c>
      <c r="H7" s="72" t="s">
        <v>5</v>
      </c>
      <c r="I7" s="72" t="s">
        <v>6</v>
      </c>
      <c r="J7" s="72" t="s">
        <v>148</v>
      </c>
      <c r="K7" s="72" t="s">
        <v>147</v>
      </c>
      <c r="L7" s="71" t="s">
        <v>4</v>
      </c>
    </row>
    <row r="8" spans="1:14">
      <c r="A8" s="72">
        <v>1</v>
      </c>
      <c r="B8" s="74">
        <v>2</v>
      </c>
      <c r="C8" s="72">
        <v>3</v>
      </c>
      <c r="D8" s="72">
        <v>4</v>
      </c>
      <c r="E8" s="73">
        <v>5</v>
      </c>
      <c r="F8" s="73">
        <v>6</v>
      </c>
      <c r="G8" s="72">
        <v>7</v>
      </c>
      <c r="H8" s="72">
        <v>8</v>
      </c>
      <c r="I8" s="72">
        <v>9</v>
      </c>
      <c r="J8" s="72">
        <v>10</v>
      </c>
      <c r="K8" s="72">
        <v>11</v>
      </c>
      <c r="L8" s="71"/>
    </row>
    <row r="9" spans="1:14" ht="36" customHeight="1">
      <c r="A9" s="145" t="s">
        <v>174</v>
      </c>
      <c r="B9" s="146"/>
      <c r="C9" s="146"/>
      <c r="D9" s="55">
        <f>D10+D36</f>
        <v>2714.8</v>
      </c>
      <c r="E9" s="56">
        <f>E10+E36+E58</f>
        <v>99195.800000000017</v>
      </c>
      <c r="F9" s="56"/>
      <c r="G9" s="106">
        <f xml:space="preserve"> G10+G36+G58</f>
        <v>4712</v>
      </c>
      <c r="H9" s="106">
        <f xml:space="preserve"> H10+H36+H58</f>
        <v>4348</v>
      </c>
      <c r="I9" s="106">
        <f xml:space="preserve"> I10+I36+I58</f>
        <v>364</v>
      </c>
      <c r="J9" s="106">
        <f xml:space="preserve"> J10+J36</f>
        <v>3890</v>
      </c>
      <c r="K9" s="106">
        <f xml:space="preserve"> K10+K36</f>
        <v>822</v>
      </c>
      <c r="L9" s="70"/>
      <c r="M9" s="64"/>
    </row>
    <row r="10" spans="1:14" ht="44.25" customHeight="1">
      <c r="A10" s="145" t="s">
        <v>166</v>
      </c>
      <c r="B10" s="145"/>
      <c r="C10" s="145"/>
      <c r="D10" s="69"/>
      <c r="E10" s="56">
        <f xml:space="preserve"> SUM(E11:E35)</f>
        <v>67961.440000000002</v>
      </c>
      <c r="F10" s="56"/>
      <c r="G10" s="107">
        <f xml:space="preserve"> SUM(G11:G35)</f>
        <v>1287</v>
      </c>
      <c r="H10" s="107">
        <f xml:space="preserve"> SUM(H11:H35)</f>
        <v>1172</v>
      </c>
      <c r="I10" s="107">
        <f xml:space="preserve"> SUM(I11:I35)</f>
        <v>115</v>
      </c>
      <c r="J10" s="107">
        <f xml:space="preserve"> SUM(J11:J35)</f>
        <v>1287</v>
      </c>
      <c r="K10" s="107">
        <f xml:space="preserve"> SUM(K11:K35)</f>
        <v>0</v>
      </c>
      <c r="L10" s="47"/>
      <c r="M10" s="64"/>
      <c r="N10" s="64"/>
    </row>
    <row r="11" spans="1:14" ht="15.75">
      <c r="A11" s="51">
        <v>1</v>
      </c>
      <c r="B11" s="146" t="s">
        <v>146</v>
      </c>
      <c r="C11" s="50" t="s">
        <v>67</v>
      </c>
      <c r="D11" s="65"/>
      <c r="E11" s="48">
        <v>29246</v>
      </c>
      <c r="F11" s="103" t="s">
        <v>156</v>
      </c>
      <c r="G11" s="147">
        <v>1110</v>
      </c>
      <c r="H11" s="140">
        <f xml:space="preserve"> G11-I11</f>
        <v>1067</v>
      </c>
      <c r="I11" s="147">
        <v>43</v>
      </c>
      <c r="J11" s="150">
        <f xml:space="preserve"> G11-K11</f>
        <v>1110</v>
      </c>
      <c r="K11" s="140">
        <v>0</v>
      </c>
      <c r="L11" s="47"/>
    </row>
    <row r="12" spans="1:14" ht="15.75">
      <c r="A12" s="51">
        <v>2</v>
      </c>
      <c r="B12" s="146"/>
      <c r="C12" s="50" t="s">
        <v>145</v>
      </c>
      <c r="D12" s="65"/>
      <c r="E12" s="48">
        <v>28463</v>
      </c>
      <c r="F12" s="103" t="s">
        <v>156</v>
      </c>
      <c r="G12" s="147"/>
      <c r="H12" s="140"/>
      <c r="I12" s="147"/>
      <c r="J12" s="151"/>
      <c r="K12" s="140"/>
      <c r="L12" s="47"/>
    </row>
    <row r="13" spans="1:14" ht="25.5">
      <c r="A13" s="51">
        <v>3</v>
      </c>
      <c r="B13" s="146"/>
      <c r="C13" s="50" t="s">
        <v>144</v>
      </c>
      <c r="D13" s="65"/>
      <c r="E13" s="48">
        <v>4429</v>
      </c>
      <c r="F13" s="103" t="s">
        <v>156</v>
      </c>
      <c r="G13" s="147"/>
      <c r="H13" s="140"/>
      <c r="I13" s="147"/>
      <c r="J13" s="151"/>
      <c r="K13" s="140"/>
      <c r="L13" s="47"/>
    </row>
    <row r="14" spans="1:14" ht="15.75">
      <c r="A14" s="51">
        <v>4</v>
      </c>
      <c r="B14" s="146"/>
      <c r="C14" s="50" t="s">
        <v>143</v>
      </c>
      <c r="D14" s="65"/>
      <c r="E14" s="48">
        <v>1729.63</v>
      </c>
      <c r="F14" s="103" t="s">
        <v>156</v>
      </c>
      <c r="G14" s="147"/>
      <c r="H14" s="140"/>
      <c r="I14" s="147"/>
      <c r="J14" s="152"/>
      <c r="K14" s="140"/>
      <c r="L14" s="47"/>
    </row>
    <row r="15" spans="1:14" ht="25.5">
      <c r="A15" s="51">
        <v>5</v>
      </c>
      <c r="B15" s="50" t="s">
        <v>81</v>
      </c>
      <c r="C15" s="50" t="s">
        <v>142</v>
      </c>
      <c r="D15" s="65"/>
      <c r="E15" s="48">
        <v>93.36</v>
      </c>
      <c r="F15" s="103" t="s">
        <v>156</v>
      </c>
      <c r="G15" s="102">
        <v>20</v>
      </c>
      <c r="H15" s="52">
        <f t="shared" ref="H15:H31" si="0" xml:space="preserve"> G15-I15</f>
        <v>11</v>
      </c>
      <c r="I15" s="102">
        <v>9</v>
      </c>
      <c r="J15" s="102">
        <f t="shared" ref="J15:J25" si="1" xml:space="preserve"> G15-K15</f>
        <v>20</v>
      </c>
      <c r="K15" s="52">
        <v>0</v>
      </c>
      <c r="L15" s="47"/>
      <c r="M15" s="64"/>
    </row>
    <row r="16" spans="1:14" ht="25.5">
      <c r="A16" s="51">
        <v>6</v>
      </c>
      <c r="B16" s="50" t="s">
        <v>141</v>
      </c>
      <c r="C16" s="61" t="s">
        <v>140</v>
      </c>
      <c r="D16" s="66"/>
      <c r="E16" s="48">
        <v>15</v>
      </c>
      <c r="F16" s="103" t="s">
        <v>156</v>
      </c>
      <c r="G16" s="102">
        <v>7</v>
      </c>
      <c r="H16" s="52">
        <f t="shared" si="0"/>
        <v>5</v>
      </c>
      <c r="I16" s="102">
        <v>2</v>
      </c>
      <c r="J16" s="102">
        <f t="shared" si="1"/>
        <v>7</v>
      </c>
      <c r="K16" s="52">
        <v>0</v>
      </c>
      <c r="L16" s="47"/>
    </row>
    <row r="17" spans="1:13" ht="25.5">
      <c r="A17" s="51">
        <v>7</v>
      </c>
      <c r="B17" s="50" t="s">
        <v>139</v>
      </c>
      <c r="C17" s="61" t="s">
        <v>138</v>
      </c>
      <c r="D17" s="66"/>
      <c r="E17" s="48">
        <v>90</v>
      </c>
      <c r="F17" s="103" t="s">
        <v>156</v>
      </c>
      <c r="G17" s="102">
        <v>5</v>
      </c>
      <c r="H17" s="52">
        <f t="shared" si="0"/>
        <v>3</v>
      </c>
      <c r="I17" s="102">
        <v>2</v>
      </c>
      <c r="J17" s="102">
        <f t="shared" si="1"/>
        <v>5</v>
      </c>
      <c r="K17" s="52">
        <v>0</v>
      </c>
      <c r="L17" s="47"/>
    </row>
    <row r="18" spans="1:13" ht="15.75">
      <c r="A18" s="51">
        <v>8</v>
      </c>
      <c r="B18" s="62" t="s">
        <v>137</v>
      </c>
      <c r="C18" s="61" t="s">
        <v>136</v>
      </c>
      <c r="D18" s="66"/>
      <c r="E18" s="48">
        <v>3.5</v>
      </c>
      <c r="F18" s="103" t="s">
        <v>156</v>
      </c>
      <c r="G18" s="102">
        <v>3</v>
      </c>
      <c r="H18" s="52">
        <f t="shared" si="0"/>
        <v>3</v>
      </c>
      <c r="I18" s="102">
        <v>0</v>
      </c>
      <c r="J18" s="102">
        <f t="shared" si="1"/>
        <v>3</v>
      </c>
      <c r="K18" s="52">
        <v>0</v>
      </c>
      <c r="L18" s="47"/>
      <c r="M18" s="64"/>
    </row>
    <row r="19" spans="1:13" ht="25.5">
      <c r="A19" s="51">
        <v>9</v>
      </c>
      <c r="B19" s="50" t="s">
        <v>135</v>
      </c>
      <c r="C19" s="61" t="s">
        <v>134</v>
      </c>
      <c r="D19" s="66"/>
      <c r="E19" s="48">
        <v>85.55</v>
      </c>
      <c r="F19" s="103" t="s">
        <v>156</v>
      </c>
      <c r="G19" s="102">
        <v>5</v>
      </c>
      <c r="H19" s="52">
        <f t="shared" si="0"/>
        <v>5</v>
      </c>
      <c r="I19" s="102">
        <v>0</v>
      </c>
      <c r="J19" s="102">
        <f t="shared" si="1"/>
        <v>5</v>
      </c>
      <c r="K19" s="52">
        <v>0</v>
      </c>
      <c r="L19" s="47"/>
      <c r="M19" s="64"/>
    </row>
    <row r="20" spans="1:13" ht="15.75">
      <c r="A20" s="51">
        <v>10</v>
      </c>
      <c r="B20" s="62" t="s">
        <v>133</v>
      </c>
      <c r="C20" s="61" t="s">
        <v>132</v>
      </c>
      <c r="D20" s="66"/>
      <c r="E20" s="48">
        <v>70</v>
      </c>
      <c r="F20" s="103" t="s">
        <v>156</v>
      </c>
      <c r="G20" s="102">
        <v>50</v>
      </c>
      <c r="H20" s="52">
        <f t="shared" si="0"/>
        <v>20</v>
      </c>
      <c r="I20" s="102">
        <v>30</v>
      </c>
      <c r="J20" s="102">
        <f t="shared" si="1"/>
        <v>50</v>
      </c>
      <c r="K20" s="52">
        <v>0</v>
      </c>
      <c r="L20" s="47"/>
    </row>
    <row r="21" spans="1:13" ht="15.75">
      <c r="A21" s="51">
        <v>11</v>
      </c>
      <c r="B21" s="62" t="s">
        <v>131</v>
      </c>
      <c r="C21" s="61" t="s">
        <v>130</v>
      </c>
      <c r="D21" s="66"/>
      <c r="E21" s="48">
        <v>5</v>
      </c>
      <c r="F21" s="103" t="s">
        <v>156</v>
      </c>
      <c r="G21" s="102">
        <v>0</v>
      </c>
      <c r="H21" s="52">
        <f t="shared" si="0"/>
        <v>0</v>
      </c>
      <c r="I21" s="102">
        <v>0</v>
      </c>
      <c r="J21" s="102">
        <f t="shared" si="1"/>
        <v>0</v>
      </c>
      <c r="K21" s="52">
        <v>0</v>
      </c>
      <c r="L21" s="47"/>
    </row>
    <row r="22" spans="1:13" ht="25.5">
      <c r="A22" s="51">
        <v>12</v>
      </c>
      <c r="B22" s="50" t="s">
        <v>129</v>
      </c>
      <c r="C22" s="61" t="s">
        <v>128</v>
      </c>
      <c r="D22" s="66"/>
      <c r="E22" s="48">
        <v>30.2</v>
      </c>
      <c r="F22" s="103" t="s">
        <v>156</v>
      </c>
      <c r="G22" s="102">
        <v>25</v>
      </c>
      <c r="H22" s="52">
        <f t="shared" si="0"/>
        <v>16</v>
      </c>
      <c r="I22" s="102">
        <v>9</v>
      </c>
      <c r="J22" s="102">
        <f t="shared" si="1"/>
        <v>25</v>
      </c>
      <c r="K22" s="52">
        <v>0</v>
      </c>
      <c r="L22" s="47"/>
    </row>
    <row r="23" spans="1:13" ht="15.75">
      <c r="A23" s="51">
        <v>13</v>
      </c>
      <c r="B23" s="50" t="s">
        <v>127</v>
      </c>
      <c r="C23" s="50" t="s">
        <v>126</v>
      </c>
      <c r="D23" s="65"/>
      <c r="E23" s="48">
        <v>1.1399999999999999</v>
      </c>
      <c r="F23" s="103" t="s">
        <v>156</v>
      </c>
      <c r="G23" s="102">
        <v>3</v>
      </c>
      <c r="H23" s="52">
        <f t="shared" si="0"/>
        <v>2</v>
      </c>
      <c r="I23" s="102">
        <v>1</v>
      </c>
      <c r="J23" s="102">
        <f t="shared" si="1"/>
        <v>3</v>
      </c>
      <c r="K23" s="52">
        <v>0</v>
      </c>
      <c r="L23" s="47"/>
    </row>
    <row r="24" spans="1:13" ht="15.75">
      <c r="A24" s="51">
        <v>14</v>
      </c>
      <c r="B24" s="57" t="s">
        <v>125</v>
      </c>
      <c r="C24" s="68" t="s">
        <v>124</v>
      </c>
      <c r="D24" s="67"/>
      <c r="E24" s="48">
        <v>5.0999999999999996</v>
      </c>
      <c r="F24" s="103" t="s">
        <v>156</v>
      </c>
      <c r="G24" s="102">
        <v>3</v>
      </c>
      <c r="H24" s="52">
        <f t="shared" si="0"/>
        <v>2</v>
      </c>
      <c r="I24" s="102">
        <v>1</v>
      </c>
      <c r="J24" s="102">
        <f t="shared" si="1"/>
        <v>3</v>
      </c>
      <c r="K24" s="52">
        <v>0</v>
      </c>
      <c r="L24" s="47"/>
    </row>
    <row r="25" spans="1:13" ht="25.5" customHeight="1">
      <c r="A25" s="51">
        <v>15</v>
      </c>
      <c r="B25" s="148" t="s">
        <v>123</v>
      </c>
      <c r="C25" s="50" t="s">
        <v>122</v>
      </c>
      <c r="D25" s="65"/>
      <c r="E25" s="48">
        <v>5</v>
      </c>
      <c r="F25" s="103" t="s">
        <v>156</v>
      </c>
      <c r="G25" s="102">
        <v>3</v>
      </c>
      <c r="H25" s="52">
        <f t="shared" si="0"/>
        <v>2</v>
      </c>
      <c r="I25" s="102">
        <v>1</v>
      </c>
      <c r="J25" s="102">
        <f t="shared" si="1"/>
        <v>3</v>
      </c>
      <c r="K25" s="52">
        <v>0</v>
      </c>
      <c r="L25" s="47"/>
    </row>
    <row r="26" spans="1:13" ht="15.75">
      <c r="A26" s="51">
        <v>16</v>
      </c>
      <c r="B26" s="149"/>
      <c r="C26" s="50" t="s">
        <v>121</v>
      </c>
      <c r="D26" s="65"/>
      <c r="E26" s="48">
        <v>9.16</v>
      </c>
      <c r="F26" s="103" t="s">
        <v>156</v>
      </c>
      <c r="G26" s="102">
        <v>3</v>
      </c>
      <c r="H26" s="52">
        <f t="shared" si="0"/>
        <v>2</v>
      </c>
      <c r="I26" s="102">
        <v>1</v>
      </c>
      <c r="J26" s="102">
        <v>3</v>
      </c>
      <c r="K26" s="52"/>
      <c r="L26" s="47"/>
    </row>
    <row r="27" spans="1:13" ht="38.25">
      <c r="A27" s="51">
        <v>17</v>
      </c>
      <c r="B27" s="50" t="s">
        <v>120</v>
      </c>
      <c r="C27" s="63" t="s">
        <v>119</v>
      </c>
      <c r="D27" s="49"/>
      <c r="E27" s="48">
        <v>3637</v>
      </c>
      <c r="F27" s="103" t="s">
        <v>156</v>
      </c>
      <c r="G27" s="52">
        <v>35</v>
      </c>
      <c r="H27" s="52">
        <f t="shared" si="0"/>
        <v>20</v>
      </c>
      <c r="I27" s="52">
        <v>15</v>
      </c>
      <c r="J27" s="52">
        <v>35</v>
      </c>
      <c r="K27" s="52">
        <v>0</v>
      </c>
      <c r="L27" s="54"/>
    </row>
    <row r="28" spans="1:13" ht="15.75">
      <c r="A28" s="51">
        <v>18</v>
      </c>
      <c r="B28" s="57" t="s">
        <v>118</v>
      </c>
      <c r="C28" s="50" t="s">
        <v>117</v>
      </c>
      <c r="D28" s="49"/>
      <c r="E28" s="60">
        <v>2</v>
      </c>
      <c r="F28" s="103" t="s">
        <v>156</v>
      </c>
      <c r="G28" s="52">
        <v>3</v>
      </c>
      <c r="H28" s="52">
        <f t="shared" si="0"/>
        <v>3</v>
      </c>
      <c r="I28" s="52">
        <v>0</v>
      </c>
      <c r="J28" s="52">
        <v>3</v>
      </c>
      <c r="K28" s="52"/>
      <c r="L28" s="47"/>
    </row>
    <row r="29" spans="1:13" ht="15.75">
      <c r="A29" s="51">
        <v>19</v>
      </c>
      <c r="B29" s="50" t="s">
        <v>116</v>
      </c>
      <c r="C29" s="50" t="s">
        <v>115</v>
      </c>
      <c r="D29" s="65"/>
      <c r="E29" s="48">
        <v>2.15</v>
      </c>
      <c r="F29" s="103" t="s">
        <v>156</v>
      </c>
      <c r="G29" s="102">
        <v>3</v>
      </c>
      <c r="H29" s="52">
        <f t="shared" si="0"/>
        <v>3</v>
      </c>
      <c r="I29" s="102">
        <v>0</v>
      </c>
      <c r="J29" s="102">
        <f t="shared" ref="J29:J35" si="2" xml:space="preserve"> G29-K29</f>
        <v>3</v>
      </c>
      <c r="K29" s="52">
        <v>0</v>
      </c>
      <c r="L29" s="47"/>
    </row>
    <row r="30" spans="1:13" ht="15.75">
      <c r="A30" s="51">
        <v>20</v>
      </c>
      <c r="B30" s="50" t="s">
        <v>114</v>
      </c>
      <c r="C30" s="50" t="s">
        <v>113</v>
      </c>
      <c r="D30" s="65"/>
      <c r="E30" s="48">
        <v>4</v>
      </c>
      <c r="F30" s="103" t="s">
        <v>156</v>
      </c>
      <c r="G30" s="102">
        <v>3</v>
      </c>
      <c r="H30" s="52">
        <f t="shared" si="0"/>
        <v>2</v>
      </c>
      <c r="I30" s="102">
        <v>1</v>
      </c>
      <c r="J30" s="102">
        <f t="shared" si="2"/>
        <v>3</v>
      </c>
      <c r="K30" s="52">
        <v>0</v>
      </c>
      <c r="L30" s="47"/>
    </row>
    <row r="31" spans="1:13" ht="15.75">
      <c r="A31" s="51">
        <v>21</v>
      </c>
      <c r="B31" s="50" t="s">
        <v>112</v>
      </c>
      <c r="C31" s="61" t="s">
        <v>111</v>
      </c>
      <c r="D31" s="66"/>
      <c r="E31" s="48">
        <v>10.55</v>
      </c>
      <c r="F31" s="103" t="s">
        <v>156</v>
      </c>
      <c r="G31" s="102">
        <v>0</v>
      </c>
      <c r="H31" s="52">
        <f t="shared" si="0"/>
        <v>0</v>
      </c>
      <c r="I31" s="102">
        <v>0</v>
      </c>
      <c r="J31" s="102">
        <f t="shared" si="2"/>
        <v>0</v>
      </c>
      <c r="K31" s="52">
        <v>0</v>
      </c>
      <c r="L31" s="47"/>
    </row>
    <row r="32" spans="1:13" ht="15.75">
      <c r="A32" s="51">
        <v>22</v>
      </c>
      <c r="B32" s="76" t="s">
        <v>77</v>
      </c>
      <c r="C32" s="77" t="s">
        <v>76</v>
      </c>
      <c r="D32" s="78"/>
      <c r="E32" s="104">
        <v>1.6</v>
      </c>
      <c r="F32" s="103" t="s">
        <v>156</v>
      </c>
      <c r="G32" s="102">
        <v>3</v>
      </c>
      <c r="H32" s="52">
        <f t="shared" ref="H32:H33" si="3" xml:space="preserve"> G32-I32</f>
        <v>3</v>
      </c>
      <c r="I32" s="102">
        <v>0</v>
      </c>
      <c r="J32" s="102">
        <f t="shared" si="2"/>
        <v>3</v>
      </c>
      <c r="K32" s="52">
        <v>0</v>
      </c>
      <c r="L32" s="47"/>
    </row>
    <row r="33" spans="1:13" ht="15.75">
      <c r="A33" s="51">
        <v>23</v>
      </c>
      <c r="B33" s="76" t="s">
        <v>69</v>
      </c>
      <c r="C33" s="79" t="s">
        <v>68</v>
      </c>
      <c r="D33" s="78"/>
      <c r="E33" s="104">
        <v>1.7</v>
      </c>
      <c r="F33" s="103" t="s">
        <v>156</v>
      </c>
      <c r="G33" s="102">
        <v>3</v>
      </c>
      <c r="H33" s="52">
        <f t="shared" si="3"/>
        <v>3</v>
      </c>
      <c r="I33" s="102">
        <v>0</v>
      </c>
      <c r="J33" s="102">
        <f t="shared" si="2"/>
        <v>3</v>
      </c>
      <c r="K33" s="52">
        <v>0</v>
      </c>
      <c r="L33" s="47"/>
    </row>
    <row r="34" spans="1:13" ht="25.5">
      <c r="A34" s="51">
        <v>24</v>
      </c>
      <c r="B34" s="50" t="s">
        <v>110</v>
      </c>
      <c r="C34" s="61" t="s">
        <v>109</v>
      </c>
      <c r="D34" s="66"/>
      <c r="E34" s="48">
        <v>5</v>
      </c>
      <c r="F34" s="103" t="s">
        <v>156</v>
      </c>
      <c r="G34" s="102">
        <v>0</v>
      </c>
      <c r="H34" s="52">
        <f xml:space="preserve"> G34-I34</f>
        <v>0</v>
      </c>
      <c r="I34" s="102">
        <v>0</v>
      </c>
      <c r="J34" s="102">
        <f t="shared" si="2"/>
        <v>0</v>
      </c>
      <c r="K34" s="52">
        <v>0</v>
      </c>
      <c r="L34" s="47"/>
    </row>
    <row r="35" spans="1:13" ht="25.5">
      <c r="A35" s="51">
        <v>25</v>
      </c>
      <c r="B35" s="50" t="s">
        <v>108</v>
      </c>
      <c r="C35" s="50" t="s">
        <v>107</v>
      </c>
      <c r="D35" s="65"/>
      <c r="E35" s="48">
        <v>16.8</v>
      </c>
      <c r="F35" s="103" t="s">
        <v>156</v>
      </c>
      <c r="G35" s="102">
        <v>0</v>
      </c>
      <c r="H35" s="52">
        <f xml:space="preserve"> G35-I35</f>
        <v>0</v>
      </c>
      <c r="I35" s="102">
        <v>0</v>
      </c>
      <c r="J35" s="102">
        <f t="shared" si="2"/>
        <v>0</v>
      </c>
      <c r="K35" s="52">
        <v>0</v>
      </c>
      <c r="L35" s="47"/>
    </row>
    <row r="36" spans="1:13" ht="42.75" customHeight="1">
      <c r="A36" s="145" t="s">
        <v>173</v>
      </c>
      <c r="B36" s="145"/>
      <c r="C36" s="145"/>
      <c r="D36" s="55">
        <f xml:space="preserve"> SUM(D37:D53)</f>
        <v>2714.8</v>
      </c>
      <c r="E36" s="56">
        <f xml:space="preserve"> SUM(E37:E57)</f>
        <v>29969.260000000002</v>
      </c>
      <c r="F36" s="56"/>
      <c r="G36" s="105">
        <f xml:space="preserve"> SUM(G37:G57)</f>
        <v>3425</v>
      </c>
      <c r="H36" s="105">
        <f xml:space="preserve"> SUM(H37:H57)</f>
        <v>3176</v>
      </c>
      <c r="I36" s="105">
        <f xml:space="preserve"> SUM(I37:I57)</f>
        <v>249</v>
      </c>
      <c r="J36" s="105">
        <f xml:space="preserve"> SUM(J37:J57)</f>
        <v>2603</v>
      </c>
      <c r="K36" s="105">
        <f xml:space="preserve"> SUM(K37:K57)</f>
        <v>822</v>
      </c>
      <c r="L36" s="54"/>
    </row>
    <row r="37" spans="1:13" ht="120">
      <c r="A37" s="58">
        <v>1</v>
      </c>
      <c r="B37" s="85" t="s">
        <v>106</v>
      </c>
      <c r="C37" s="85" t="s">
        <v>105</v>
      </c>
      <c r="D37" s="49">
        <v>2406.8000000000002</v>
      </c>
      <c r="E37" s="48"/>
      <c r="F37" s="84" t="s">
        <v>167</v>
      </c>
      <c r="G37" s="52">
        <v>3178</v>
      </c>
      <c r="H37" s="52">
        <f t="shared" ref="H37:H40" si="4" xml:space="preserve"> G37-I37</f>
        <v>2949</v>
      </c>
      <c r="I37" s="52">
        <v>229</v>
      </c>
      <c r="J37" s="52">
        <f xml:space="preserve"> G37-K37</f>
        <v>2433</v>
      </c>
      <c r="K37" s="52">
        <f xml:space="preserve"> 742+3</f>
        <v>745</v>
      </c>
      <c r="L37" s="86" t="s">
        <v>171</v>
      </c>
      <c r="M37" s="64"/>
    </row>
    <row r="38" spans="1:13" ht="25.5">
      <c r="A38" s="58">
        <v>2</v>
      </c>
      <c r="B38" s="85" t="s">
        <v>104</v>
      </c>
      <c r="C38" s="63" t="s">
        <v>103</v>
      </c>
      <c r="D38" s="49">
        <v>120</v>
      </c>
      <c r="E38" s="48"/>
      <c r="F38" s="84" t="s">
        <v>167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87"/>
    </row>
    <row r="39" spans="1:13" ht="25.5">
      <c r="A39" s="58">
        <v>3</v>
      </c>
      <c r="B39" s="85" t="s">
        <v>102</v>
      </c>
      <c r="C39" s="63" t="s">
        <v>101</v>
      </c>
      <c r="D39" s="49">
        <v>92</v>
      </c>
      <c r="E39" s="48"/>
      <c r="F39" s="84" t="s">
        <v>167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87"/>
    </row>
    <row r="40" spans="1:13" ht="25.5">
      <c r="A40" s="58">
        <v>4</v>
      </c>
      <c r="B40" s="85" t="s">
        <v>100</v>
      </c>
      <c r="C40" s="85" t="s">
        <v>99</v>
      </c>
      <c r="D40" s="49"/>
      <c r="E40" s="48">
        <v>22775</v>
      </c>
      <c r="F40" s="84" t="s">
        <v>169</v>
      </c>
      <c r="G40" s="52">
        <f xml:space="preserve"> J40+K40</f>
        <v>247</v>
      </c>
      <c r="H40" s="52">
        <f t="shared" si="4"/>
        <v>227</v>
      </c>
      <c r="I40" s="52">
        <v>20</v>
      </c>
      <c r="J40" s="52">
        <v>170</v>
      </c>
      <c r="K40" s="52">
        <v>77</v>
      </c>
      <c r="L40" s="88"/>
    </row>
    <row r="41" spans="1:13" ht="25.5">
      <c r="A41" s="58">
        <v>5</v>
      </c>
      <c r="B41" s="62" t="s">
        <v>98</v>
      </c>
      <c r="C41" s="50" t="s">
        <v>97</v>
      </c>
      <c r="D41" s="49"/>
      <c r="E41" s="60">
        <v>40</v>
      </c>
      <c r="F41" s="84" t="s">
        <v>167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4"/>
    </row>
    <row r="42" spans="1:13" ht="25.5">
      <c r="A42" s="58">
        <v>6</v>
      </c>
      <c r="B42" s="50" t="s">
        <v>96</v>
      </c>
      <c r="C42" s="61" t="s">
        <v>95</v>
      </c>
      <c r="D42" s="49"/>
      <c r="E42" s="48">
        <v>95</v>
      </c>
      <c r="F42" s="84" t="s">
        <v>167</v>
      </c>
      <c r="G42" s="52" t="s">
        <v>182</v>
      </c>
      <c r="H42" s="52">
        <v>0</v>
      </c>
      <c r="I42" s="52">
        <v>0</v>
      </c>
      <c r="J42" s="52">
        <v>0</v>
      </c>
      <c r="K42" s="52">
        <v>0</v>
      </c>
      <c r="L42" s="47"/>
    </row>
    <row r="43" spans="1:13" ht="25.5">
      <c r="A43" s="58">
        <v>7</v>
      </c>
      <c r="B43" s="50" t="s">
        <v>94</v>
      </c>
      <c r="C43" s="50" t="s">
        <v>93</v>
      </c>
      <c r="D43" s="49"/>
      <c r="E43" s="48">
        <v>90.25</v>
      </c>
      <c r="F43" s="84" t="s">
        <v>167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47"/>
    </row>
    <row r="44" spans="1:13" ht="25.5">
      <c r="A44" s="58">
        <v>8</v>
      </c>
      <c r="B44" s="50" t="s">
        <v>92</v>
      </c>
      <c r="C44" s="50" t="s">
        <v>91</v>
      </c>
      <c r="D44" s="49"/>
      <c r="E44" s="48">
        <v>30</v>
      </c>
      <c r="F44" s="84" t="s">
        <v>167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47"/>
    </row>
    <row r="45" spans="1:13" ht="25.5">
      <c r="A45" s="58">
        <v>9</v>
      </c>
      <c r="B45" s="50" t="s">
        <v>90</v>
      </c>
      <c r="C45" s="63" t="s">
        <v>89</v>
      </c>
      <c r="D45" s="49"/>
      <c r="E45" s="60">
        <v>5</v>
      </c>
      <c r="F45" s="84" t="s">
        <v>167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47"/>
    </row>
    <row r="46" spans="1:13" ht="25.5">
      <c r="A46" s="58">
        <v>10</v>
      </c>
      <c r="B46" s="53" t="s">
        <v>66</v>
      </c>
      <c r="C46" s="50" t="s">
        <v>87</v>
      </c>
      <c r="D46" s="49"/>
      <c r="E46" s="60">
        <v>9</v>
      </c>
      <c r="F46" s="84" t="s">
        <v>167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47"/>
    </row>
    <row r="47" spans="1:13" ht="25.5">
      <c r="A47" s="58">
        <v>11</v>
      </c>
      <c r="B47" s="99" t="s">
        <v>161</v>
      </c>
      <c r="C47" s="100" t="s">
        <v>88</v>
      </c>
      <c r="D47" s="49"/>
      <c r="E47" s="60">
        <v>1</v>
      </c>
      <c r="F47" s="84" t="s">
        <v>167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47"/>
    </row>
    <row r="48" spans="1:13" ht="25.5">
      <c r="A48" s="58">
        <v>12</v>
      </c>
      <c r="B48" s="50" t="s">
        <v>62</v>
      </c>
      <c r="C48" s="50" t="s">
        <v>86</v>
      </c>
      <c r="D48" s="49"/>
      <c r="E48" s="48">
        <v>4452</v>
      </c>
      <c r="F48" s="84" t="s">
        <v>167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47"/>
    </row>
    <row r="49" spans="1:12" ht="25.5">
      <c r="A49" s="58">
        <v>13</v>
      </c>
      <c r="B49" s="57" t="s">
        <v>85</v>
      </c>
      <c r="C49" s="50" t="s">
        <v>84</v>
      </c>
      <c r="D49" s="49">
        <v>96</v>
      </c>
      <c r="E49" s="48"/>
      <c r="F49" s="84" t="s">
        <v>167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47"/>
    </row>
    <row r="50" spans="1:12" ht="25.5">
      <c r="A50" s="58">
        <v>14</v>
      </c>
      <c r="B50" s="57" t="s">
        <v>83</v>
      </c>
      <c r="C50" s="50" t="s">
        <v>82</v>
      </c>
      <c r="D50" s="49"/>
      <c r="E50" s="48">
        <v>2120</v>
      </c>
      <c r="F50" s="84" t="s">
        <v>167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47"/>
    </row>
    <row r="51" spans="1:12" ht="25.5">
      <c r="A51" s="58">
        <v>15</v>
      </c>
      <c r="B51" s="50" t="s">
        <v>81</v>
      </c>
      <c r="C51" s="50" t="s">
        <v>80</v>
      </c>
      <c r="D51" s="49"/>
      <c r="E51" s="48">
        <v>150</v>
      </c>
      <c r="F51" s="84" t="s">
        <v>167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47"/>
    </row>
    <row r="52" spans="1:12" ht="25.5">
      <c r="A52" s="58">
        <v>16</v>
      </c>
      <c r="B52" s="57" t="s">
        <v>79</v>
      </c>
      <c r="C52" s="59" t="s">
        <v>78</v>
      </c>
      <c r="D52" s="49"/>
      <c r="E52" s="48">
        <v>57</v>
      </c>
      <c r="F52" s="84" t="s">
        <v>167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47"/>
    </row>
    <row r="53" spans="1:12" ht="25.5">
      <c r="A53" s="58">
        <v>17</v>
      </c>
      <c r="B53" s="57" t="s">
        <v>75</v>
      </c>
      <c r="C53" s="50" t="s">
        <v>74</v>
      </c>
      <c r="D53" s="49"/>
      <c r="E53" s="48">
        <v>25.49</v>
      </c>
      <c r="F53" s="84" t="s">
        <v>167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4"/>
    </row>
    <row r="54" spans="1:12" ht="25.5">
      <c r="A54" s="58">
        <v>18</v>
      </c>
      <c r="B54" s="57" t="s">
        <v>73</v>
      </c>
      <c r="C54" s="50" t="s">
        <v>72</v>
      </c>
      <c r="D54" s="49"/>
      <c r="E54" s="48">
        <v>26.2</v>
      </c>
      <c r="F54" s="84" t="s">
        <v>167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4"/>
    </row>
    <row r="55" spans="1:12" ht="25.5">
      <c r="A55" s="58">
        <v>19</v>
      </c>
      <c r="B55" s="57" t="s">
        <v>71</v>
      </c>
      <c r="C55" s="50" t="s">
        <v>70</v>
      </c>
      <c r="D55" s="49"/>
      <c r="E55" s="48">
        <v>0.31</v>
      </c>
      <c r="F55" s="84" t="s">
        <v>167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4"/>
    </row>
    <row r="56" spans="1:12" ht="25.5">
      <c r="A56" s="58">
        <v>20</v>
      </c>
      <c r="B56" s="76" t="s">
        <v>162</v>
      </c>
      <c r="C56" s="79" t="s">
        <v>163</v>
      </c>
      <c r="D56" s="49"/>
      <c r="E56" s="104">
        <v>1.01</v>
      </c>
      <c r="F56" s="84" t="s">
        <v>167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4"/>
    </row>
    <row r="57" spans="1:12" ht="25.5">
      <c r="A57" s="58">
        <v>21</v>
      </c>
      <c r="B57" s="76" t="s">
        <v>164</v>
      </c>
      <c r="C57" s="79" t="s">
        <v>165</v>
      </c>
      <c r="D57" s="49"/>
      <c r="E57" s="104">
        <f xml:space="preserve"> 85+7</f>
        <v>92</v>
      </c>
      <c r="F57" s="84" t="s">
        <v>167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4"/>
    </row>
    <row r="58" spans="1:12" ht="15.75">
      <c r="A58" s="154" t="s">
        <v>160</v>
      </c>
      <c r="B58" s="154"/>
      <c r="C58" s="154"/>
      <c r="D58" s="55">
        <f xml:space="preserve"> SUM(D59:D61)</f>
        <v>0</v>
      </c>
      <c r="E58" s="56">
        <f xml:space="preserve"> SUM(E59:E61)</f>
        <v>1265.1000000000001</v>
      </c>
      <c r="F58" s="56"/>
      <c r="G58" s="56">
        <f xml:space="preserve"> SUM(G59:G61)</f>
        <v>0</v>
      </c>
      <c r="H58" s="56">
        <f xml:space="preserve"> SUM(H59:H61)</f>
        <v>0</v>
      </c>
      <c r="I58" s="56">
        <f xml:space="preserve"> SUM(I59:I61)</f>
        <v>0</v>
      </c>
      <c r="J58" s="56">
        <f xml:space="preserve"> SUM(J59:J61)</f>
        <v>0</v>
      </c>
      <c r="K58" s="56">
        <f xml:space="preserve"> SUM(K59:K61)</f>
        <v>0</v>
      </c>
      <c r="L58" s="54"/>
    </row>
    <row r="59" spans="1:12" ht="25.5">
      <c r="A59" s="51">
        <v>1</v>
      </c>
      <c r="B59" s="50" t="s">
        <v>64</v>
      </c>
      <c r="C59" s="50" t="s">
        <v>63</v>
      </c>
      <c r="D59" s="49"/>
      <c r="E59" s="52">
        <v>150</v>
      </c>
      <c r="F59" s="82" t="s">
        <v>159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47"/>
    </row>
    <row r="60" spans="1:12" ht="25.5">
      <c r="A60" s="51">
        <v>2</v>
      </c>
      <c r="B60" s="155" t="s">
        <v>62</v>
      </c>
      <c r="C60" s="50" t="s">
        <v>61</v>
      </c>
      <c r="D60" s="49"/>
      <c r="E60" s="48">
        <v>917.59</v>
      </c>
      <c r="F60" s="82" t="s">
        <v>159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47"/>
    </row>
    <row r="61" spans="1:12" ht="25.5">
      <c r="A61" s="51">
        <v>3</v>
      </c>
      <c r="B61" s="155"/>
      <c r="C61" s="50" t="s">
        <v>60</v>
      </c>
      <c r="D61" s="49"/>
      <c r="E61" s="48">
        <v>197.51</v>
      </c>
      <c r="F61" s="82" t="s">
        <v>159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47"/>
    </row>
    <row r="62" spans="1:12">
      <c r="A62" s="153" t="s">
        <v>175</v>
      </c>
      <c r="B62" s="153"/>
      <c r="C62" s="153"/>
      <c r="D62" s="83"/>
      <c r="E62" s="108">
        <f xml:space="preserve"> SUM(E63:E63)</f>
        <v>6</v>
      </c>
      <c r="F62" s="109"/>
      <c r="G62" s="109"/>
      <c r="H62" s="109"/>
      <c r="I62" s="109"/>
      <c r="J62" s="109"/>
      <c r="K62" s="109"/>
      <c r="L62" s="83"/>
    </row>
    <row r="63" spans="1:12" ht="25.5">
      <c r="A63" s="51">
        <v>1</v>
      </c>
      <c r="B63" s="53" t="s">
        <v>66</v>
      </c>
      <c r="C63" s="50" t="s">
        <v>65</v>
      </c>
      <c r="D63" s="49"/>
      <c r="E63" s="52">
        <v>6</v>
      </c>
      <c r="F63" s="82" t="s">
        <v>158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47"/>
    </row>
    <row r="64" spans="1:1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1:1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1:1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1:1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1:12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</sheetData>
  <mergeCells count="20">
    <mergeCell ref="B25:B26"/>
    <mergeCell ref="H11:H14"/>
    <mergeCell ref="I11:I14"/>
    <mergeCell ref="J11:J14"/>
    <mergeCell ref="A62:C62"/>
    <mergeCell ref="A36:C36"/>
    <mergeCell ref="A58:C58"/>
    <mergeCell ref="B60:B61"/>
    <mergeCell ref="B11:B14"/>
    <mergeCell ref="A1:C1"/>
    <mergeCell ref="A2:C2"/>
    <mergeCell ref="A3:C3"/>
    <mergeCell ref="A5:L5"/>
    <mergeCell ref="K11:K14"/>
    <mergeCell ref="A6:C6"/>
    <mergeCell ref="D6:E6"/>
    <mergeCell ref="G6:K6"/>
    <mergeCell ref="A9:C9"/>
    <mergeCell ref="A10:C10"/>
    <mergeCell ref="G11:G14"/>
  </mergeCells>
  <pageMargins left="0.2" right="0.2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6.125" defaultRowHeight="12.75"/>
  <cols>
    <col min="1" max="1" width="19.875" style="1" customWidth="1"/>
    <col min="2" max="2" width="0.875" style="1" customWidth="1"/>
    <col min="3" max="3" width="21.375" style="1" customWidth="1"/>
    <col min="4" max="16384" width="6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6.125" defaultRowHeight="12.75"/>
  <cols>
    <col min="1" max="1" width="19.875" style="1" customWidth="1"/>
    <col min="2" max="2" width="0.875" style="1" customWidth="1"/>
    <col min="3" max="3" width="21.375" style="1" customWidth="1"/>
    <col min="4" max="16384" width="6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 s="2"/>
    </row>
    <row r="15" spans="1:3" ht="15">
      <c r="A15"/>
    </row>
    <row r="16" spans="1:3" ht="15.75" thickBot="1">
      <c r="A16"/>
    </row>
    <row r="17" spans="1:3" ht="15.75" thickBot="1">
      <c r="A17" s="2"/>
      <c r="C17"/>
    </row>
    <row r="18" spans="1:3" ht="15">
      <c r="C18"/>
    </row>
    <row r="19" spans="1:3" ht="15">
      <c r="C19"/>
    </row>
    <row r="20" spans="1:3" ht="15">
      <c r="A20" s="2"/>
      <c r="C20"/>
    </row>
    <row r="21" spans="1:3" ht="15">
      <c r="A21" s="2"/>
      <c r="C21"/>
    </row>
    <row r="22" spans="1:3" ht="15">
      <c r="A22"/>
      <c r="C22"/>
    </row>
    <row r="23" spans="1:3" ht="15">
      <c r="A23"/>
      <c r="C23" s="2"/>
    </row>
    <row r="24" spans="1:3" ht="15">
      <c r="A24"/>
    </row>
    <row r="25" spans="1:3" ht="15">
      <c r="A25"/>
    </row>
    <row r="26" spans="1:3" ht="15.75" thickBot="1">
      <c r="A26"/>
      <c r="C26" s="2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 s="2"/>
    </row>
    <row r="37" spans="1:3" ht="15">
      <c r="A37"/>
    </row>
    <row r="38" spans="1:3" ht="15">
      <c r="A38"/>
    </row>
    <row r="39" spans="1:3" ht="15">
      <c r="A39"/>
      <c r="C39" s="2"/>
    </row>
    <row r="40" spans="1:3" ht="15">
      <c r="A40"/>
      <c r="C40"/>
    </row>
    <row r="41" spans="1:3" ht="15">
      <c r="A41" s="2"/>
      <c r="C41" s="2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6.125" defaultRowHeight="12.75"/>
  <cols>
    <col min="1" max="1" width="19.875" style="1" customWidth="1"/>
    <col min="2" max="2" width="0.875" style="1" customWidth="1"/>
    <col min="3" max="3" width="21.375" style="1" customWidth="1"/>
    <col min="4" max="16384" width="6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6.125" defaultRowHeight="12.75"/>
  <cols>
    <col min="1" max="1" width="19.875" style="1" customWidth="1"/>
    <col min="2" max="2" width="0.875" style="1" customWidth="1"/>
    <col min="3" max="3" width="21.375" style="1" customWidth="1"/>
    <col min="4" max="16384" width="6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 s="2"/>
      <c r="C8"/>
    </row>
    <row r="9" spans="1:3" ht="15">
      <c r="A9" s="2"/>
      <c r="C9"/>
    </row>
    <row r="10" spans="1:3" ht="15">
      <c r="A10" s="2"/>
      <c r="C10"/>
    </row>
    <row r="11" spans="1:3" ht="15.75" thickBot="1">
      <c r="A11" s="2"/>
      <c r="C11"/>
    </row>
    <row r="12" spans="1:3" ht="15">
      <c r="C12"/>
    </row>
    <row r="13" spans="1:3" ht="15.75" thickBot="1">
      <c r="C13"/>
    </row>
    <row r="14" spans="1:3" ht="15.75" thickBot="1">
      <c r="A14"/>
      <c r="C14" s="2"/>
    </row>
    <row r="15" spans="1:3" ht="15">
      <c r="A15"/>
    </row>
    <row r="16" spans="1:3" ht="15.75" thickBot="1">
      <c r="A16"/>
    </row>
    <row r="17" spans="1:3" ht="15.75" thickBot="1">
      <c r="A17" s="2"/>
      <c r="C17"/>
    </row>
    <row r="18" spans="1:3" ht="15">
      <c r="C18"/>
    </row>
    <row r="19" spans="1:3" ht="15">
      <c r="C19"/>
    </row>
    <row r="20" spans="1:3" ht="15">
      <c r="A20" s="2"/>
      <c r="C20"/>
    </row>
    <row r="21" spans="1:3" ht="15">
      <c r="A21" s="2"/>
      <c r="C21"/>
    </row>
    <row r="22" spans="1:3" ht="15">
      <c r="A22"/>
      <c r="C22"/>
    </row>
    <row r="23" spans="1:3" ht="15">
      <c r="A23"/>
      <c r="C23" s="2"/>
    </row>
    <row r="24" spans="1:3" ht="15">
      <c r="A24"/>
    </row>
    <row r="25" spans="1:3" ht="15">
      <c r="A25"/>
    </row>
    <row r="26" spans="1:3" ht="15.75" thickBot="1">
      <c r="A26"/>
      <c r="C26" s="2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 s="2"/>
    </row>
    <row r="37" spans="1:3" ht="15">
      <c r="A37"/>
    </row>
    <row r="38" spans="1:3" ht="15">
      <c r="A38"/>
    </row>
    <row r="39" spans="1:3" ht="15">
      <c r="A39"/>
      <c r="C39" s="2"/>
    </row>
    <row r="40" spans="1:3" ht="15">
      <c r="A40"/>
      <c r="C40"/>
    </row>
    <row r="41" spans="1:3" ht="15">
      <c r="A41" s="2"/>
      <c r="C41" s="2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6.125" defaultRowHeight="12.75"/>
  <cols>
    <col min="1" max="1" width="19.875" style="1" customWidth="1"/>
    <col min="2" max="2" width="0.875" style="1" customWidth="1"/>
    <col min="3" max="3" width="21.375" style="1" customWidth="1"/>
    <col min="4" max="16384" width="6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 s="2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1" sqref="C1"/>
    </sheetView>
  </sheetViews>
  <sheetFormatPr defaultColWidth="6.125" defaultRowHeight="12.75"/>
  <cols>
    <col min="1" max="1" width="19.875" style="1" customWidth="1"/>
    <col min="2" max="2" width="0.875" style="1" customWidth="1"/>
    <col min="3" max="3" width="21.375" style="1" customWidth="1"/>
    <col min="4" max="16384" width="6.125" style="1"/>
  </cols>
  <sheetData>
    <row r="1" spans="1:3" ht="15">
      <c r="A1"/>
      <c r="C1" s="3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Bieu II.1</vt:lpstr>
      <vt:lpstr>Bieu II.2</vt:lpstr>
      <vt:lpstr>Bieu II.5 cua BQLKKTTV</vt:lpstr>
      <vt:lpstr>'Bieu II.2'!gfd</vt:lpstr>
      <vt:lpstr>'Bieu II.2'!Print_Titles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qlkkt</dc:creator>
  <cp:lastModifiedBy>t</cp:lastModifiedBy>
  <cp:lastPrinted>2020-07-15T09:42:55Z</cp:lastPrinted>
  <dcterms:created xsi:type="dcterms:W3CDTF">2000-02-24T02:50:42Z</dcterms:created>
  <dcterms:modified xsi:type="dcterms:W3CDTF">2020-07-15T09:54:46Z</dcterms:modified>
</cp:coreProperties>
</file>